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90" windowWidth="13920" windowHeight="12450" activeTab="0"/>
  </bookViews>
  <sheets>
    <sheet name="월별인구현황(외국인 포함) " sheetId="1" r:id="rId1"/>
    <sheet name="인구이동" sheetId="2" r:id="rId2"/>
  </sheets>
  <definedNames>
    <definedName name="_xlnm.Print_Area" localSheetId="1">'인구이동'!$A$21:$K$28</definedName>
  </definedNames>
  <calcPr fullCalcOnLoad="1"/>
</workbook>
</file>

<file path=xl/sharedStrings.xml><?xml version="1.0" encoding="utf-8"?>
<sst xmlns="http://schemas.openxmlformats.org/spreadsheetml/2006/main" count="81" uniqueCount="73">
  <si>
    <t xml:space="preserve">남 </t>
  </si>
  <si>
    <t>여</t>
  </si>
  <si>
    <t>기 타</t>
  </si>
  <si>
    <t>성   별</t>
  </si>
  <si>
    <t>지 역 별</t>
  </si>
  <si>
    <t>도 내</t>
  </si>
  <si>
    <t>도 간</t>
  </si>
  <si>
    <t>(단위:세대, 명)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</si>
  <si>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</si>
  <si>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(단위:명)</t>
  </si>
  <si>
    <t>19세미만</t>
  </si>
  <si>
    <t>구분</t>
  </si>
  <si>
    <t>세대수</t>
  </si>
  <si>
    <t>합  계</t>
  </si>
  <si>
    <t>인     구     수</t>
  </si>
  <si>
    <t>비  고</t>
  </si>
  <si>
    <t>남</t>
  </si>
  <si>
    <t>여</t>
  </si>
  <si>
    <t>전월말</t>
  </si>
  <si>
    <t>금월말</t>
  </si>
  <si>
    <t>합계</t>
  </si>
  <si>
    <t>전   입/ 전  출</t>
  </si>
  <si>
    <t>출생/
사망</t>
  </si>
  <si>
    <t>등록/
말소</t>
  </si>
  <si>
    <t>국외</t>
  </si>
  <si>
    <t>소 계</t>
  </si>
  <si>
    <t>증가요인</t>
  </si>
  <si>
    <t>감소요인</t>
  </si>
  <si>
    <t>함 양 군</t>
  </si>
  <si>
    <t>계</t>
  </si>
  <si>
    <t>연 령 별  현 황</t>
  </si>
  <si>
    <t>비 노 인 인 구</t>
  </si>
  <si>
    <t>노인인구</t>
  </si>
  <si>
    <t>19세</t>
  </si>
  <si>
    <t>20~29</t>
  </si>
  <si>
    <t>30~39</t>
  </si>
  <si>
    <t>40~49</t>
  </si>
  <si>
    <t>50~59</t>
  </si>
  <si>
    <t>60~64</t>
  </si>
  <si>
    <t>65세이상</t>
  </si>
  <si>
    <t>계</t>
  </si>
  <si>
    <t>남자</t>
  </si>
  <si>
    <t>여자</t>
  </si>
  <si>
    <t>증    감</t>
  </si>
  <si>
    <t>구  분</t>
  </si>
  <si>
    <t>함양군</t>
  </si>
  <si>
    <t>구분</t>
  </si>
  <si>
    <t>인        구</t>
  </si>
  <si>
    <t>한  국  인</t>
  </si>
  <si>
    <t>외  국  인</t>
  </si>
  <si>
    <t>소계</t>
  </si>
  <si>
    <t>남</t>
  </si>
  <si>
    <t>여</t>
  </si>
  <si>
    <t>세대수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</si>
  <si>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</si>
  <si>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</si>
  <si>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</si>
  <si>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</si>
  <si>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</si>
  <si>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</si>
  <si>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</si>
  <si>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</si>
  <si>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</si>
  <si>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</si>
  <si>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</si>
  <si>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</si>
  <si>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증  감</t>
  </si>
  <si>
    <t xml:space="preserve"> </t>
  </si>
  <si>
    <r>
      <t>연령별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</si>
  <si>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 xml:space="preserve">            (단위 : 세대, 명)</t>
  </si>
  <si>
    <t>2019년 10월말 주민등록인구 및 외국인 현황</t>
  </si>
  <si>
    <r>
      <t>주민등록에 의한 인구이동(10월)</t>
    </r>
    <r>
      <rPr>
        <sz val="12"/>
        <rFont val="돋움"/>
        <family val="3"/>
      </rPr>
      <t xml:space="preserve">(외국인 제외) </t>
    </r>
  </si>
  <si>
    <r>
      <t>(2019</t>
    </r>
    <r>
      <rPr>
        <sz val="11"/>
        <rFont val="돋움"/>
        <family val="3"/>
      </rPr>
      <t>.</t>
    </r>
    <r>
      <rPr>
        <sz val="11"/>
        <rFont val="돋움"/>
        <family val="3"/>
      </rPr>
      <t xml:space="preserve"> 10. 31. 현재, 단위:명)</t>
    </r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</si>
</sst>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 "/>
    <numFmt numFmtId="178" formatCode="#,##0_ "/>
    <numFmt numFmtId="179" formatCode="#,##0\ "/>
    <numFmt numFmtId="180" formatCode="_-* #,##0.00_-;\-* #,##0.00_-;_-* &quot;-&quot;_-;_-@_-"/>
    <numFmt numFmtId="181" formatCode="#,##0.0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72">
    <font>
      <sz val="10"/>
      <name val="돋움"/>
      <family val="3"/>
    </font>
    <font>
      <sz val="8"/>
      <name val="돋움"/>
      <family val="3"/>
    </font>
    <font>
      <b/>
      <sz val="12"/>
      <name val="돋움"/>
      <family val="3"/>
    </font>
    <font>
      <b/>
      <sz val="16"/>
      <name val="돋움"/>
      <family val="3"/>
    </font>
    <font>
      <sz val="12"/>
      <name val="돋움"/>
      <family val="3"/>
    </font>
    <font>
      <u val="single"/>
      <sz val="10"/>
      <color indexed="12"/>
      <name val="돋움"/>
      <family val="3"/>
    </font>
    <font>
      <u val="single"/>
      <sz val="10"/>
      <color indexed="36"/>
      <name val="돋움"/>
      <family val="3"/>
    </font>
    <font>
      <sz val="11"/>
      <name val="돋움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name val="바탕체"/>
      <family val="1"/>
    </font>
    <font>
      <sz val="8"/>
      <name val="맑은 고딕"/>
      <family val="3"/>
    </font>
    <font>
      <sz val="8"/>
      <name val="바탕"/>
      <family val="1"/>
    </font>
    <font>
      <b/>
      <sz val="10"/>
      <name val="바탕체"/>
      <family val="1"/>
    </font>
    <font>
      <sz val="11"/>
      <color indexed="12"/>
      <name val="돋움"/>
      <family val="3"/>
    </font>
    <font>
      <sz val="12"/>
      <color indexed="12"/>
      <name val="돋움"/>
      <family val="3"/>
    </font>
    <font>
      <b/>
      <sz val="11"/>
      <color indexed="40"/>
      <name val="돋움"/>
      <family val="3"/>
    </font>
    <font>
      <b/>
      <sz val="20"/>
      <name val="함초롬바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굴림체"/>
      <family val="3"/>
    </font>
    <font>
      <sz val="11"/>
      <color indexed="8"/>
      <name val="돋움"/>
      <family val="3"/>
    </font>
    <font>
      <b/>
      <sz val="11"/>
      <color indexed="10"/>
      <name val="바탕체"/>
      <family val="1"/>
    </font>
    <font>
      <b/>
      <sz val="12"/>
      <color indexed="8"/>
      <name val="맑은 고딕"/>
      <family val="3"/>
    </font>
    <font>
      <b/>
      <sz val="10"/>
      <color indexed="8"/>
      <name val="맑은 고딕"/>
      <family val="3"/>
    </font>
    <font>
      <b/>
      <sz val="12"/>
      <name val="맑은 고딕"/>
      <family val="3"/>
    </font>
    <font>
      <sz val="10"/>
      <color indexed="8"/>
      <name val="맑은 고딕"/>
      <family val="3"/>
    </font>
    <font>
      <sz val="12"/>
      <name val="맑은 고딕"/>
      <family val="3"/>
    </font>
    <font>
      <sz val="11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맑은 고딕"/>
      <family val="3"/>
    </font>
    <font>
      <sz val="10"/>
      <color theme="1"/>
      <name val="굴림체"/>
      <family val="3"/>
    </font>
    <font>
      <sz val="11"/>
      <color theme="1"/>
      <name val="돋움"/>
      <family val="3"/>
    </font>
    <font>
      <b/>
      <sz val="11"/>
      <color rgb="FFFF0000"/>
      <name val="바탕체"/>
      <family val="1"/>
    </font>
    <font>
      <b/>
      <sz val="12"/>
      <color indexed="8"/>
      <name val="Calibri"/>
      <family val="3"/>
    </font>
    <font>
      <b/>
      <sz val="10"/>
      <color indexed="8"/>
      <name val="Calibri"/>
      <family val="3"/>
    </font>
    <font>
      <b/>
      <sz val="12"/>
      <name val="Calibri"/>
      <family val="3"/>
    </font>
    <font>
      <sz val="10"/>
      <color theme="1"/>
      <name val="Calibri"/>
      <family val="3"/>
    </font>
    <font>
      <sz val="10"/>
      <color indexed="8"/>
      <name val="Calibri"/>
      <family val="3"/>
    </font>
    <font>
      <sz val="12"/>
      <name val="Calibri"/>
      <family val="3"/>
    </font>
    <font>
      <sz val="11"/>
      <name val="Calibri"/>
      <family val="3"/>
    </font>
    <font>
      <sz val="10"/>
      <color rgb="FF000000"/>
      <name val="굴림체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31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  <xf numFmtId="0" fontId="5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60" fillId="0" borderId="0">
      <alignment vertical="center"/>
      <protection/>
    </xf>
    <xf numFmtId="0" fontId="43" fillId="0" borderId="0">
      <alignment vertical="center"/>
      <protection/>
    </xf>
    <xf numFmtId="0" fontId="9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5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178" fontId="7" fillId="0" borderId="10" xfId="0" applyNumberFormat="1" applyFont="1" applyBorder="1" applyAlignment="1">
      <alignment horizontal="center" vertical="center"/>
    </xf>
    <xf numFmtId="178" fontId="7" fillId="34" borderId="11" xfId="0" applyNumberFormat="1" applyFont="1" applyFill="1" applyBorder="1" applyAlignment="1">
      <alignment horizontal="center" vertical="center" shrinkToFit="1"/>
    </xf>
    <xf numFmtId="0" fontId="10" fillId="0" borderId="0" xfId="75" applyFont="1" applyAlignment="1">
      <alignment/>
      <protection/>
    </xf>
    <xf numFmtId="0" fontId="13" fillId="0" borderId="0" xfId="75" applyFont="1" applyAlignment="1">
      <alignment horizontal="center" vertical="center"/>
      <protection/>
    </xf>
    <xf numFmtId="0" fontId="10" fillId="0" borderId="0" xfId="75" applyFont="1" applyAlignment="1">
      <alignment horizontal="center"/>
      <protection/>
    </xf>
    <xf numFmtId="41" fontId="10" fillId="0" borderId="0" xfId="75" applyNumberFormat="1" applyFont="1" applyAlignment="1">
      <alignment/>
      <protection/>
    </xf>
    <xf numFmtId="178" fontId="4" fillId="0" borderId="0" xfId="0" applyNumberFormat="1" applyFont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34" borderId="13" xfId="0" applyFont="1" applyFill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78" fontId="7" fillId="0" borderId="17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shrinkToFit="1"/>
    </xf>
    <xf numFmtId="0" fontId="8" fillId="37" borderId="10" xfId="0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center" vertical="center"/>
    </xf>
    <xf numFmtId="179" fontId="61" fillId="0" borderId="10" xfId="0" applyNumberFormat="1" applyFont="1" applyBorder="1" applyAlignment="1">
      <alignment vertical="center"/>
    </xf>
    <xf numFmtId="179" fontId="61" fillId="0" borderId="17" xfId="0" applyNumberFormat="1" applyFont="1" applyBorder="1" applyAlignment="1">
      <alignment vertical="center"/>
    </xf>
    <xf numFmtId="0" fontId="62" fillId="37" borderId="10" xfId="0" applyFont="1" applyFill="1" applyBorder="1" applyAlignment="1">
      <alignment horizontal="center" vertical="center"/>
    </xf>
    <xf numFmtId="0" fontId="62" fillId="37" borderId="15" xfId="0" applyFont="1" applyFill="1" applyBorder="1" applyAlignment="1">
      <alignment horizontal="center" vertical="center"/>
    </xf>
    <xf numFmtId="0" fontId="62" fillId="37" borderId="17" xfId="0" applyFont="1" applyFill="1" applyBorder="1" applyAlignment="1">
      <alignment horizontal="center" vertical="center"/>
    </xf>
    <xf numFmtId="0" fontId="62" fillId="37" borderId="18" xfId="0" applyFont="1" applyFill="1" applyBorder="1" applyAlignment="1">
      <alignment horizontal="center" vertical="center"/>
    </xf>
    <xf numFmtId="179" fontId="62" fillId="0" borderId="10" xfId="0" applyNumberFormat="1" applyFont="1" applyBorder="1" applyAlignment="1">
      <alignment vertical="center"/>
    </xf>
    <xf numFmtId="179" fontId="62" fillId="0" borderId="17" xfId="0" applyNumberFormat="1" applyFont="1" applyBorder="1" applyAlignment="1">
      <alignment vertical="center"/>
    </xf>
    <xf numFmtId="0" fontId="63" fillId="0" borderId="0" xfId="75" applyFont="1" applyAlignment="1">
      <alignment/>
      <protection/>
    </xf>
    <xf numFmtId="178" fontId="7" fillId="34" borderId="11" xfId="0" applyNumberFormat="1" applyFont="1" applyFill="1" applyBorder="1" applyAlignment="1">
      <alignment horizontal="right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64" fillId="38" borderId="10" xfId="75" applyFont="1" applyFill="1" applyBorder="1" applyAlignment="1">
      <alignment horizontal="center" vertical="center"/>
      <protection/>
    </xf>
    <xf numFmtId="0" fontId="64" fillId="38" borderId="15" xfId="75" applyFont="1" applyFill="1" applyBorder="1" applyAlignment="1">
      <alignment horizontal="center" vertical="center"/>
      <protection/>
    </xf>
    <xf numFmtId="180" fontId="64" fillId="38" borderId="14" xfId="49" applyNumberFormat="1" applyFont="1" applyFill="1" applyBorder="1" applyAlignment="1">
      <alignment horizontal="center" vertical="center"/>
    </xf>
    <xf numFmtId="41" fontId="65" fillId="38" borderId="22" xfId="75" applyNumberFormat="1" applyFont="1" applyFill="1" applyBorder="1" applyAlignment="1">
      <alignment horizontal="center" vertical="center"/>
      <protection/>
    </xf>
    <xf numFmtId="41" fontId="65" fillId="38" borderId="22" xfId="75" applyNumberFormat="1" applyFont="1" applyFill="1" applyBorder="1" applyAlignment="1">
      <alignment horizontal="center" vertical="center" wrapText="1"/>
      <protection/>
    </xf>
    <xf numFmtId="41" fontId="65" fillId="38" borderId="17" xfId="49" applyFont="1" applyFill="1" applyBorder="1" applyAlignment="1">
      <alignment horizontal="right" vertical="center"/>
    </xf>
    <xf numFmtId="41" fontId="65" fillId="38" borderId="18" xfId="49" applyFont="1" applyFill="1" applyBorder="1" applyAlignment="1">
      <alignment horizontal="right" vertical="center"/>
    </xf>
    <xf numFmtId="0" fontId="66" fillId="0" borderId="19" xfId="75" applyFont="1" applyFill="1" applyBorder="1" applyAlignment="1">
      <alignment horizontal="center" vertical="center"/>
      <protection/>
    </xf>
    <xf numFmtId="179" fontId="67" fillId="0" borderId="20" xfId="92" applyNumberFormat="1" applyFont="1" applyBorder="1">
      <alignment vertical="center"/>
      <protection/>
    </xf>
    <xf numFmtId="179" fontId="67" fillId="0" borderId="20" xfId="0" applyNumberFormat="1" applyFont="1" applyBorder="1" applyAlignment="1">
      <alignment vertical="center"/>
    </xf>
    <xf numFmtId="179" fontId="67" fillId="0" borderId="20" xfId="64" applyNumberFormat="1" applyFont="1" applyBorder="1">
      <alignment vertical="center"/>
      <protection/>
    </xf>
    <xf numFmtId="179" fontId="67" fillId="0" borderId="20" xfId="65" applyNumberFormat="1" applyFont="1" applyBorder="1">
      <alignment vertical="center"/>
      <protection/>
    </xf>
    <xf numFmtId="0" fontId="66" fillId="0" borderId="13" xfId="75" applyFont="1" applyFill="1" applyBorder="1" applyAlignment="1">
      <alignment horizontal="center" vertical="center"/>
      <protection/>
    </xf>
    <xf numFmtId="179" fontId="67" fillId="0" borderId="10" xfId="92" applyNumberFormat="1" applyFont="1" applyBorder="1">
      <alignment vertical="center"/>
      <protection/>
    </xf>
    <xf numFmtId="179" fontId="67" fillId="0" borderId="10" xfId="0" applyNumberFormat="1" applyFont="1" applyBorder="1" applyAlignment="1">
      <alignment vertical="center"/>
    </xf>
    <xf numFmtId="179" fontId="67" fillId="0" borderId="10" xfId="64" applyNumberFormat="1" applyFont="1" applyBorder="1">
      <alignment vertical="center"/>
      <protection/>
    </xf>
    <xf numFmtId="179" fontId="67" fillId="0" borderId="10" xfId="65" applyNumberFormat="1" applyFont="1" applyBorder="1">
      <alignment vertical="center"/>
      <protection/>
    </xf>
    <xf numFmtId="0" fontId="66" fillId="0" borderId="14" xfId="75" applyFont="1" applyFill="1" applyBorder="1" applyAlignment="1">
      <alignment horizontal="center" vertical="center"/>
      <protection/>
    </xf>
    <xf numFmtId="179" fontId="67" fillId="0" borderId="17" xfId="92" applyNumberFormat="1" applyFont="1" applyBorder="1">
      <alignment vertical="center"/>
      <protection/>
    </xf>
    <xf numFmtId="179" fontId="67" fillId="0" borderId="17" xfId="0" applyNumberFormat="1" applyFont="1" applyBorder="1" applyAlignment="1">
      <alignment vertical="center"/>
    </xf>
    <xf numFmtId="179" fontId="67" fillId="0" borderId="17" xfId="64" applyNumberFormat="1" applyFont="1" applyBorder="1">
      <alignment vertical="center"/>
      <protection/>
    </xf>
    <xf numFmtId="179" fontId="67" fillId="0" borderId="17" xfId="65" applyNumberFormat="1" applyFont="1" applyBorder="1">
      <alignment vertical="center"/>
      <protection/>
    </xf>
    <xf numFmtId="41" fontId="65" fillId="39" borderId="23" xfId="49" applyFont="1" applyFill="1" applyBorder="1" applyAlignment="1">
      <alignment horizontal="right" vertical="center"/>
    </xf>
    <xf numFmtId="41" fontId="68" fillId="39" borderId="24" xfId="49" applyFont="1" applyFill="1" applyBorder="1" applyAlignment="1">
      <alignment horizontal="right" vertical="center"/>
    </xf>
    <xf numFmtId="41" fontId="68" fillId="39" borderId="21" xfId="49" applyFont="1" applyFill="1" applyBorder="1" applyAlignment="1">
      <alignment horizontal="right" vertical="center"/>
    </xf>
    <xf numFmtId="41" fontId="65" fillId="39" borderId="10" xfId="49" applyFont="1" applyFill="1" applyBorder="1" applyAlignment="1">
      <alignment horizontal="right" vertical="center"/>
    </xf>
    <xf numFmtId="41" fontId="68" fillId="39" borderId="11" xfId="49" applyFont="1" applyFill="1" applyBorder="1" applyAlignment="1">
      <alignment horizontal="right" vertical="center"/>
    </xf>
    <xf numFmtId="41" fontId="68" fillId="39" borderId="15" xfId="49" applyFont="1" applyFill="1" applyBorder="1" applyAlignment="1">
      <alignment horizontal="right" vertical="center"/>
    </xf>
    <xf numFmtId="41" fontId="65" fillId="39" borderId="17" xfId="49" applyFont="1" applyFill="1" applyBorder="1" applyAlignment="1">
      <alignment horizontal="right" vertical="center"/>
    </xf>
    <xf numFmtId="41" fontId="68" fillId="39" borderId="17" xfId="49" applyFont="1" applyFill="1" applyBorder="1" applyAlignment="1">
      <alignment horizontal="right" vertical="center"/>
    </xf>
    <xf numFmtId="41" fontId="68" fillId="39" borderId="18" xfId="49" applyFont="1" applyFill="1" applyBorder="1" applyAlignment="1">
      <alignment horizontal="right" vertical="center"/>
    </xf>
    <xf numFmtId="0" fontId="69" fillId="0" borderId="0" xfId="75" applyFont="1" applyBorder="1" applyAlignment="1">
      <alignment horizontal="right" vertical="center"/>
      <protection/>
    </xf>
    <xf numFmtId="0" fontId="70" fillId="0" borderId="0" xfId="75" applyFont="1" applyBorder="1" applyAlignment="1">
      <alignment horizontal="right" vertical="center"/>
      <protection/>
    </xf>
    <xf numFmtId="0" fontId="66" fillId="0" borderId="0" xfId="75" applyFont="1" applyBorder="1" applyAlignment="1">
      <alignment vertical="center"/>
      <protection/>
    </xf>
    <xf numFmtId="0" fontId="69" fillId="0" borderId="0" xfId="75" applyFont="1" applyAlignment="1">
      <alignment/>
      <protection/>
    </xf>
    <xf numFmtId="179" fontId="71" fillId="0" borderId="10" xfId="0" applyNumberFormat="1" applyFont="1" applyFill="1" applyBorder="1" applyAlignment="1">
      <alignment vertical="center"/>
    </xf>
    <xf numFmtId="179" fontId="62" fillId="0" borderId="11" xfId="0" applyNumberFormat="1" applyFont="1" applyBorder="1" applyAlignment="1">
      <alignment vertical="center"/>
    </xf>
    <xf numFmtId="179" fontId="62" fillId="0" borderId="25" xfId="0" applyNumberFormat="1" applyFont="1" applyBorder="1" applyAlignment="1">
      <alignment vertical="center"/>
    </xf>
    <xf numFmtId="178" fontId="7" fillId="34" borderId="16" xfId="0" applyNumberFormat="1" applyFont="1" applyFill="1" applyBorder="1" applyAlignment="1">
      <alignment horizontal="center" vertical="center" shrinkToFit="1"/>
    </xf>
    <xf numFmtId="178" fontId="7" fillId="34" borderId="26" xfId="0" applyNumberFormat="1" applyFont="1" applyFill="1" applyBorder="1" applyAlignment="1">
      <alignment horizontal="center" vertical="center" shrinkToFit="1"/>
    </xf>
    <xf numFmtId="178" fontId="7" fillId="34" borderId="15" xfId="0" applyNumberFormat="1" applyFont="1" applyFill="1" applyBorder="1" applyAlignment="1">
      <alignment horizontal="right" vertical="center" shrinkToFit="1"/>
    </xf>
    <xf numFmtId="178" fontId="7" fillId="0" borderId="13" xfId="0" applyNumberFormat="1" applyFont="1" applyBorder="1" applyAlignment="1">
      <alignment horizontal="center" vertical="center"/>
    </xf>
    <xf numFmtId="179" fontId="61" fillId="0" borderId="15" xfId="0" applyNumberFormat="1" applyFont="1" applyBorder="1" applyAlignment="1">
      <alignment vertical="center"/>
    </xf>
    <xf numFmtId="178" fontId="7" fillId="0" borderId="14" xfId="0" applyNumberFormat="1" applyFont="1" applyBorder="1" applyAlignment="1">
      <alignment horizontal="center" vertical="center"/>
    </xf>
    <xf numFmtId="179" fontId="71" fillId="0" borderId="17" xfId="0" applyNumberFormat="1" applyFont="1" applyFill="1" applyBorder="1" applyAlignment="1">
      <alignment vertical="center"/>
    </xf>
    <xf numFmtId="179" fontId="61" fillId="0" borderId="18" xfId="0" applyNumberFormat="1" applyFont="1" applyBorder="1" applyAlignment="1">
      <alignment vertical="center"/>
    </xf>
    <xf numFmtId="0" fontId="69" fillId="0" borderId="0" xfId="75" applyFont="1" applyBorder="1" applyAlignment="1">
      <alignment horizontal="center" vertical="center"/>
      <protection/>
    </xf>
    <xf numFmtId="0" fontId="66" fillId="38" borderId="20" xfId="75" applyFont="1" applyFill="1" applyBorder="1" applyAlignment="1">
      <alignment horizontal="center" vertical="center" wrapText="1"/>
      <protection/>
    </xf>
    <xf numFmtId="0" fontId="66" fillId="38" borderId="20" xfId="75" applyFont="1" applyFill="1" applyBorder="1" applyAlignment="1">
      <alignment horizontal="center" vertical="center"/>
      <protection/>
    </xf>
    <xf numFmtId="0" fontId="66" fillId="38" borderId="21" xfId="75" applyFont="1" applyFill="1" applyBorder="1" applyAlignment="1">
      <alignment horizontal="center" vertical="center"/>
      <protection/>
    </xf>
    <xf numFmtId="0" fontId="64" fillId="38" borderId="19" xfId="75" applyFont="1" applyFill="1" applyBorder="1" applyAlignment="1">
      <alignment horizontal="center" vertical="center" wrapText="1"/>
      <protection/>
    </xf>
    <xf numFmtId="0" fontId="64" fillId="38" borderId="13" xfId="75" applyFont="1" applyFill="1" applyBorder="1" applyAlignment="1">
      <alignment horizontal="center" vertical="center"/>
      <protection/>
    </xf>
    <xf numFmtId="0" fontId="64" fillId="38" borderId="20" xfId="75" applyFont="1" applyFill="1" applyBorder="1" applyAlignment="1">
      <alignment horizontal="center" vertical="center"/>
      <protection/>
    </xf>
    <xf numFmtId="0" fontId="64" fillId="38" borderId="20" xfId="75" applyFont="1" applyFill="1" applyBorder="1" applyAlignment="1">
      <alignment horizontal="center" vertical="center" wrapText="1"/>
      <protection/>
    </xf>
    <xf numFmtId="0" fontId="17" fillId="0" borderId="0" xfId="75" applyFont="1" applyAlignment="1">
      <alignment horizontal="center" vertical="center"/>
      <protection/>
    </xf>
    <xf numFmtId="0" fontId="13" fillId="0" borderId="0" xfId="75" applyFont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176" fontId="14" fillId="0" borderId="11" xfId="48" applyNumberFormat="1" applyFont="1" applyBorder="1" applyAlignment="1">
      <alignment horizontal="center" vertical="center"/>
    </xf>
    <xf numFmtId="176" fontId="14" fillId="0" borderId="16" xfId="48" applyNumberFormat="1" applyFont="1" applyBorder="1" applyAlignment="1" quotePrefix="1">
      <alignment horizontal="center" vertical="center"/>
    </xf>
    <xf numFmtId="177" fontId="16" fillId="0" borderId="11" xfId="48" applyNumberFormat="1" applyFont="1" applyBorder="1" applyAlignment="1">
      <alignment horizontal="center" vertical="center"/>
    </xf>
    <xf numFmtId="177" fontId="16" fillId="0" borderId="16" xfId="48" applyNumberFormat="1" applyFont="1" applyBorder="1" applyAlignment="1">
      <alignment horizontal="center" vertical="center"/>
    </xf>
    <xf numFmtId="178" fontId="7" fillId="0" borderId="27" xfId="50" applyNumberFormat="1" applyFont="1" applyBorder="1" applyAlignment="1" quotePrefix="1">
      <alignment horizontal="center" vertical="center"/>
    </xf>
    <xf numFmtId="178" fontId="7" fillId="0" borderId="28" xfId="50" applyNumberFormat="1" applyFont="1" applyBorder="1" applyAlignment="1" quotePrefix="1">
      <alignment horizontal="center" vertical="center"/>
    </xf>
    <xf numFmtId="178" fontId="7" fillId="0" borderId="27" xfId="48" applyNumberFormat="1" applyFont="1" applyBorder="1" applyAlignment="1">
      <alignment horizontal="center" vertical="center"/>
    </xf>
    <xf numFmtId="178" fontId="7" fillId="0" borderId="28" xfId="48" applyNumberFormat="1" applyFont="1" applyBorder="1" applyAlignment="1">
      <alignment horizontal="center" vertical="center"/>
    </xf>
    <xf numFmtId="178" fontId="7" fillId="0" borderId="11" xfId="50" applyNumberFormat="1" applyFont="1" applyBorder="1" applyAlignment="1" quotePrefix="1">
      <alignment horizontal="center" vertical="center"/>
    </xf>
    <xf numFmtId="178" fontId="7" fillId="0" borderId="29" xfId="50" applyNumberFormat="1" applyFont="1" applyBorder="1" applyAlignment="1" quotePrefix="1">
      <alignment horizontal="center" vertical="center"/>
    </xf>
    <xf numFmtId="178" fontId="7" fillId="0" borderId="11" xfId="48" applyNumberFormat="1" applyFont="1" applyBorder="1" applyAlignment="1">
      <alignment horizontal="center" vertical="center"/>
    </xf>
    <xf numFmtId="178" fontId="7" fillId="0" borderId="29" xfId="48" applyNumberFormat="1" applyFont="1" applyBorder="1" applyAlignment="1">
      <alignment horizontal="center" vertical="center"/>
    </xf>
    <xf numFmtId="178" fontId="7" fillId="0" borderId="27" xfId="50" applyNumberFormat="1" applyFont="1" applyFill="1" applyBorder="1" applyAlignment="1">
      <alignment horizontal="center" vertical="center"/>
    </xf>
    <xf numFmtId="178" fontId="7" fillId="0" borderId="28" xfId="50" applyNumberFormat="1" applyFont="1" applyFill="1" applyBorder="1" applyAlignment="1">
      <alignment horizontal="center" vertical="center"/>
    </xf>
    <xf numFmtId="177" fontId="8" fillId="0" borderId="10" xfId="48" applyNumberFormat="1" applyFont="1" applyBorder="1" applyAlignment="1">
      <alignment horizontal="center" vertical="center"/>
    </xf>
    <xf numFmtId="178" fontId="7" fillId="0" borderId="27" xfId="50" applyNumberFormat="1" applyFont="1" applyFill="1" applyBorder="1" applyAlignment="1" quotePrefix="1">
      <alignment horizontal="center" vertical="center"/>
    </xf>
    <xf numFmtId="178" fontId="7" fillId="0" borderId="28" xfId="50" applyNumberFormat="1" applyFont="1" applyFill="1" applyBorder="1" applyAlignment="1" quotePrefix="1">
      <alignment horizontal="center" vertical="center"/>
    </xf>
    <xf numFmtId="0" fontId="7" fillId="35" borderId="30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31" xfId="0" applyFont="1" applyFill="1" applyBorder="1" applyAlignment="1">
      <alignment horizontal="center" vertical="center"/>
    </xf>
    <xf numFmtId="0" fontId="7" fillId="35" borderId="32" xfId="0" applyFont="1" applyFill="1" applyBorder="1" applyAlignment="1">
      <alignment horizontal="center" vertical="center"/>
    </xf>
    <xf numFmtId="0" fontId="7" fillId="35" borderId="33" xfId="0" applyFont="1" applyFill="1" applyBorder="1" applyAlignment="1">
      <alignment horizontal="center" vertical="center"/>
    </xf>
    <xf numFmtId="0" fontId="7" fillId="35" borderId="34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2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35" xfId="0" applyFont="1" applyFill="1" applyBorder="1" applyAlignment="1">
      <alignment horizontal="center" vertical="center"/>
    </xf>
    <xf numFmtId="0" fontId="7" fillId="35" borderId="36" xfId="0" applyFont="1" applyFill="1" applyBorder="1" applyAlignment="1">
      <alignment horizontal="center" vertical="center"/>
    </xf>
    <xf numFmtId="0" fontId="7" fillId="35" borderId="37" xfId="0" applyFont="1" applyFill="1" applyBorder="1" applyAlignment="1">
      <alignment horizontal="center" vertical="center"/>
    </xf>
    <xf numFmtId="176" fontId="7" fillId="0" borderId="25" xfId="48" applyNumberFormat="1" applyFont="1" applyBorder="1" applyAlignment="1">
      <alignment horizontal="center" vertical="center"/>
    </xf>
    <xf numFmtId="176" fontId="7" fillId="0" borderId="38" xfId="48" applyNumberFormat="1" applyFont="1" applyBorder="1" applyAlignment="1">
      <alignment horizontal="center" vertical="center"/>
    </xf>
    <xf numFmtId="178" fontId="7" fillId="0" borderId="11" xfId="50" applyNumberFormat="1" applyFont="1" applyFill="1" applyBorder="1" applyAlignment="1" quotePrefix="1">
      <alignment horizontal="center" vertical="center"/>
    </xf>
    <xf numFmtId="178" fontId="7" fillId="0" borderId="29" xfId="50" applyNumberFormat="1" applyFont="1" applyFill="1" applyBorder="1" applyAlignment="1" quotePrefix="1">
      <alignment horizontal="center" vertical="center"/>
    </xf>
    <xf numFmtId="178" fontId="7" fillId="0" borderId="11" xfId="50" applyNumberFormat="1" applyFont="1" applyFill="1" applyBorder="1" applyAlignment="1">
      <alignment horizontal="center" vertical="center"/>
    </xf>
    <xf numFmtId="178" fontId="7" fillId="0" borderId="29" xfId="5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7" fillId="33" borderId="2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7" fillId="33" borderId="39" xfId="0" applyFont="1" applyFill="1" applyBorder="1" applyAlignment="1">
      <alignment horizontal="center" vertical="center" shrinkToFit="1"/>
    </xf>
  </cellXfs>
  <cellStyles count="8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10" xfId="64"/>
    <cellStyle name="표준 11" xfId="65"/>
    <cellStyle name="표준 12" xfId="66"/>
    <cellStyle name="표준 13" xfId="67"/>
    <cellStyle name="표준 14" xfId="68"/>
    <cellStyle name="표준 15" xfId="69"/>
    <cellStyle name="표준 16" xfId="70"/>
    <cellStyle name="표준 17" xfId="71"/>
    <cellStyle name="표준 18" xfId="72"/>
    <cellStyle name="표준 19" xfId="73"/>
    <cellStyle name="표준 2" xfId="74"/>
    <cellStyle name="표준 2_9월말 주민등록인구 및 외국인 현황" xfId="75"/>
    <cellStyle name="표준 20" xfId="76"/>
    <cellStyle name="표준 21" xfId="77"/>
    <cellStyle name="표준 22" xfId="78"/>
    <cellStyle name="표준 23" xfId="79"/>
    <cellStyle name="표준 24" xfId="80"/>
    <cellStyle name="표준 25" xfId="81"/>
    <cellStyle name="표준 26" xfId="82"/>
    <cellStyle name="표준 27" xfId="83"/>
    <cellStyle name="표준 28" xfId="84"/>
    <cellStyle name="표준 29" xfId="85"/>
    <cellStyle name="표준 3" xfId="86"/>
    <cellStyle name="표준 30" xfId="87"/>
    <cellStyle name="표준 31" xfId="88"/>
    <cellStyle name="표준 32" xfId="89"/>
    <cellStyle name="표준 4" xfId="90"/>
    <cellStyle name="표준 5" xfId="91"/>
    <cellStyle name="표준 6" xfId="92"/>
    <cellStyle name="표준 7" xfId="93"/>
    <cellStyle name="표준 8" xfId="94"/>
    <cellStyle name="표준 9" xfId="95"/>
    <cellStyle name="Hyperlink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="95" zoomScaleNormal="95" zoomScalePageLayoutView="0" workbookViewId="0" topLeftCell="A1">
      <selection activeCell="A1" sqref="A1:K3"/>
    </sheetView>
  </sheetViews>
  <sheetFormatPr defaultColWidth="9.33203125" defaultRowHeight="12"/>
  <cols>
    <col min="1" max="1" width="14" style="10" customWidth="1"/>
    <col min="2" max="2" width="13.5" style="10" customWidth="1"/>
    <col min="3" max="3" width="13.83203125" style="10" customWidth="1"/>
    <col min="4" max="4" width="13.66015625" style="10" customWidth="1"/>
    <col min="5" max="6" width="14.16015625" style="10" customWidth="1"/>
    <col min="7" max="7" width="14" style="10" customWidth="1"/>
    <col min="8" max="8" width="14.5" style="10" customWidth="1"/>
    <col min="9" max="9" width="11.66015625" style="10" customWidth="1"/>
    <col min="10" max="10" width="11.5" style="10" customWidth="1"/>
    <col min="11" max="11" width="11.33203125" style="10" customWidth="1"/>
    <col min="12" max="12" width="23.66015625" style="10" customWidth="1"/>
    <col min="13" max="16384" width="9.33203125" style="10" customWidth="1"/>
  </cols>
  <sheetData>
    <row r="1" spans="1:11" ht="7.5" customHeight="1">
      <c r="A1" s="101" t="s">
        <v>70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10.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ht="29.25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1:11" ht="15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s="81" customFormat="1" ht="16.5" customHeight="1" thickBot="1">
      <c r="A5" s="93" t="s">
        <v>45</v>
      </c>
      <c r="B5" s="80"/>
      <c r="F5" s="78"/>
      <c r="G5" s="78"/>
      <c r="H5" s="78"/>
      <c r="I5" s="78"/>
      <c r="J5" s="78"/>
      <c r="K5" s="79" t="s">
        <v>69</v>
      </c>
    </row>
    <row r="6" spans="1:11" s="12" customFormat="1" ht="27" customHeight="1">
      <c r="A6" s="97" t="s">
        <v>46</v>
      </c>
      <c r="B6" s="99" t="s">
        <v>47</v>
      </c>
      <c r="C6" s="99"/>
      <c r="D6" s="99"/>
      <c r="E6" s="100" t="s">
        <v>48</v>
      </c>
      <c r="F6" s="100"/>
      <c r="G6" s="100"/>
      <c r="H6" s="100"/>
      <c r="I6" s="94" t="s">
        <v>49</v>
      </c>
      <c r="J6" s="95"/>
      <c r="K6" s="96"/>
    </row>
    <row r="7" spans="1:11" s="12" customFormat="1" ht="29.25" customHeight="1">
      <c r="A7" s="98"/>
      <c r="B7" s="47" t="s">
        <v>50</v>
      </c>
      <c r="C7" s="47" t="s">
        <v>51</v>
      </c>
      <c r="D7" s="47" t="s">
        <v>52</v>
      </c>
      <c r="E7" s="47" t="s">
        <v>50</v>
      </c>
      <c r="F7" s="47" t="s">
        <v>51</v>
      </c>
      <c r="G7" s="47" t="s">
        <v>52</v>
      </c>
      <c r="H7" s="47" t="s">
        <v>53</v>
      </c>
      <c r="I7" s="47" t="s">
        <v>50</v>
      </c>
      <c r="J7" s="47" t="s">
        <v>51</v>
      </c>
      <c r="K7" s="48" t="s">
        <v>52</v>
      </c>
    </row>
    <row r="8" spans="1:12" ht="30.75" customHeight="1" thickBot="1">
      <c r="A8" s="49" t="s">
        <v>13</v>
      </c>
      <c r="B8" s="50">
        <f>SUM(B9:B19)</f>
        <v>40183</v>
      </c>
      <c r="C8" s="50">
        <f>SUM(C9:C19)</f>
        <v>19378</v>
      </c>
      <c r="D8" s="50">
        <f>SUM(D9:D19)</f>
        <v>20805</v>
      </c>
      <c r="E8" s="50">
        <v>39708</v>
      </c>
      <c r="F8" s="50">
        <v>19113</v>
      </c>
      <c r="G8" s="50">
        <v>20595</v>
      </c>
      <c r="H8" s="51">
        <v>20399</v>
      </c>
      <c r="I8" s="52">
        <f>SUM(I9:I19)</f>
        <v>475</v>
      </c>
      <c r="J8" s="52">
        <f>SUM(J9:J19)</f>
        <v>265</v>
      </c>
      <c r="K8" s="53">
        <f>SUM(K9:K19)</f>
        <v>210</v>
      </c>
      <c r="L8" s="13"/>
    </row>
    <row r="9" spans="1:12" ht="30.75" customHeight="1">
      <c r="A9" s="54" t="s">
        <v>54</v>
      </c>
      <c r="B9" s="55">
        <f>SUM(C9:D9)</f>
        <v>18879</v>
      </c>
      <c r="C9" s="56">
        <f>SUM(F9,J9)</f>
        <v>9144</v>
      </c>
      <c r="D9" s="56">
        <f>SUM(G9,K9)</f>
        <v>9735</v>
      </c>
      <c r="E9" s="57">
        <v>18700</v>
      </c>
      <c r="F9" s="58">
        <v>9065</v>
      </c>
      <c r="G9" s="58">
        <v>9635</v>
      </c>
      <c r="H9" s="58">
        <v>8472</v>
      </c>
      <c r="I9" s="69">
        <f>SUM(J9:K9)</f>
        <v>179</v>
      </c>
      <c r="J9" s="70">
        <v>79</v>
      </c>
      <c r="K9" s="71">
        <v>100</v>
      </c>
      <c r="L9" s="13"/>
    </row>
    <row r="10" spans="1:12" ht="30.75" customHeight="1">
      <c r="A10" s="59" t="s">
        <v>55</v>
      </c>
      <c r="B10" s="60">
        <f>SUM(C10:D10)</f>
        <v>2239</v>
      </c>
      <c r="C10" s="61">
        <f aca="true" t="shared" si="0" ref="C10:C19">SUM(F10,J10)</f>
        <v>1066</v>
      </c>
      <c r="D10" s="61">
        <f aca="true" t="shared" si="1" ref="D10:D19">SUM(G10,K10)</f>
        <v>1173</v>
      </c>
      <c r="E10" s="62">
        <v>2224</v>
      </c>
      <c r="F10" s="63">
        <v>1060</v>
      </c>
      <c r="G10" s="63">
        <v>1164</v>
      </c>
      <c r="H10" s="63">
        <v>1330</v>
      </c>
      <c r="I10" s="72">
        <f>SUM(J10:K10)</f>
        <v>15</v>
      </c>
      <c r="J10" s="73">
        <v>6</v>
      </c>
      <c r="K10" s="74">
        <v>9</v>
      </c>
      <c r="L10" s="13"/>
    </row>
    <row r="11" spans="1:12" ht="30.75" customHeight="1">
      <c r="A11" s="59" t="s">
        <v>56</v>
      </c>
      <c r="B11" s="60">
        <f>SUM(C11:D11)</f>
        <v>1623</v>
      </c>
      <c r="C11" s="61">
        <f t="shared" si="0"/>
        <v>803</v>
      </c>
      <c r="D11" s="61">
        <f t="shared" si="1"/>
        <v>820</v>
      </c>
      <c r="E11" s="62">
        <v>1609</v>
      </c>
      <c r="F11" s="63">
        <v>799</v>
      </c>
      <c r="G11" s="63">
        <v>810</v>
      </c>
      <c r="H11" s="63">
        <v>981</v>
      </c>
      <c r="I11" s="72">
        <f aca="true" t="shared" si="2" ref="I11:I18">SUM(J11:K11)</f>
        <v>14</v>
      </c>
      <c r="J11" s="73">
        <v>4</v>
      </c>
      <c r="K11" s="74">
        <v>10</v>
      </c>
      <c r="L11" s="13"/>
    </row>
    <row r="12" spans="1:12" ht="30.75" customHeight="1">
      <c r="A12" s="59" t="s">
        <v>57</v>
      </c>
      <c r="B12" s="60">
        <f aca="true" t="shared" si="3" ref="B12:B19">SUM(C12:D12)</f>
        <v>1733</v>
      </c>
      <c r="C12" s="61">
        <f t="shared" si="0"/>
        <v>808</v>
      </c>
      <c r="D12" s="61">
        <f t="shared" si="1"/>
        <v>925</v>
      </c>
      <c r="E12" s="62">
        <v>1705</v>
      </c>
      <c r="F12" s="63">
        <v>791</v>
      </c>
      <c r="G12" s="63">
        <v>914</v>
      </c>
      <c r="H12" s="63">
        <v>1007</v>
      </c>
      <c r="I12" s="72">
        <f t="shared" si="2"/>
        <v>28</v>
      </c>
      <c r="J12" s="73">
        <v>17</v>
      </c>
      <c r="K12" s="74">
        <v>11</v>
      </c>
      <c r="L12" s="13"/>
    </row>
    <row r="13" spans="1:12" ht="30.75" customHeight="1">
      <c r="A13" s="59" t="s">
        <v>58</v>
      </c>
      <c r="B13" s="60">
        <f t="shared" si="3"/>
        <v>2528</v>
      </c>
      <c r="C13" s="61">
        <f t="shared" si="0"/>
        <v>1277</v>
      </c>
      <c r="D13" s="61">
        <f t="shared" si="1"/>
        <v>1251</v>
      </c>
      <c r="E13" s="62">
        <v>2435</v>
      </c>
      <c r="F13" s="63">
        <v>1199</v>
      </c>
      <c r="G13" s="63">
        <v>1236</v>
      </c>
      <c r="H13" s="63">
        <v>1331</v>
      </c>
      <c r="I13" s="72">
        <f t="shared" si="2"/>
        <v>93</v>
      </c>
      <c r="J13" s="73">
        <v>78</v>
      </c>
      <c r="K13" s="74">
        <v>15</v>
      </c>
      <c r="L13" s="13"/>
    </row>
    <row r="14" spans="1:12" ht="30.75" customHeight="1">
      <c r="A14" s="59" t="s">
        <v>59</v>
      </c>
      <c r="B14" s="60">
        <f t="shared" si="3"/>
        <v>2126</v>
      </c>
      <c r="C14" s="61">
        <f t="shared" si="0"/>
        <v>1031</v>
      </c>
      <c r="D14" s="61">
        <f t="shared" si="1"/>
        <v>1095</v>
      </c>
      <c r="E14" s="62">
        <v>2094</v>
      </c>
      <c r="F14" s="63">
        <v>1008</v>
      </c>
      <c r="G14" s="63">
        <v>1086</v>
      </c>
      <c r="H14" s="63">
        <v>1152</v>
      </c>
      <c r="I14" s="72">
        <f t="shared" si="2"/>
        <v>32</v>
      </c>
      <c r="J14" s="73">
        <v>23</v>
      </c>
      <c r="K14" s="74">
        <v>9</v>
      </c>
      <c r="L14" s="13"/>
    </row>
    <row r="15" spans="1:12" ht="30.75" customHeight="1">
      <c r="A15" s="59" t="s">
        <v>60</v>
      </c>
      <c r="B15" s="60">
        <f t="shared" si="3"/>
        <v>4742</v>
      </c>
      <c r="C15" s="61">
        <f t="shared" si="0"/>
        <v>2246</v>
      </c>
      <c r="D15" s="61">
        <f t="shared" si="1"/>
        <v>2496</v>
      </c>
      <c r="E15" s="62">
        <v>4673</v>
      </c>
      <c r="F15" s="63">
        <v>2199</v>
      </c>
      <c r="G15" s="63">
        <v>2474</v>
      </c>
      <c r="H15" s="63">
        <v>2608</v>
      </c>
      <c r="I15" s="72">
        <f t="shared" si="2"/>
        <v>69</v>
      </c>
      <c r="J15" s="73">
        <v>47</v>
      </c>
      <c r="K15" s="74">
        <v>22</v>
      </c>
      <c r="L15" s="13"/>
    </row>
    <row r="16" spans="1:12" ht="30.75" customHeight="1">
      <c r="A16" s="59" t="s">
        <v>61</v>
      </c>
      <c r="B16" s="60">
        <f t="shared" si="3"/>
        <v>1435</v>
      </c>
      <c r="C16" s="61">
        <f t="shared" si="0"/>
        <v>678</v>
      </c>
      <c r="D16" s="61">
        <f t="shared" si="1"/>
        <v>757</v>
      </c>
      <c r="E16" s="62">
        <v>1423</v>
      </c>
      <c r="F16" s="63">
        <v>675</v>
      </c>
      <c r="G16" s="63">
        <v>748</v>
      </c>
      <c r="H16" s="63">
        <v>822</v>
      </c>
      <c r="I16" s="72">
        <f t="shared" si="2"/>
        <v>12</v>
      </c>
      <c r="J16" s="73">
        <v>3</v>
      </c>
      <c r="K16" s="74">
        <v>9</v>
      </c>
      <c r="L16" s="13"/>
    </row>
    <row r="17" spans="1:12" ht="30.75" customHeight="1">
      <c r="A17" s="59" t="s">
        <v>62</v>
      </c>
      <c r="B17" s="60">
        <f t="shared" si="3"/>
        <v>1895</v>
      </c>
      <c r="C17" s="61">
        <f t="shared" si="0"/>
        <v>887</v>
      </c>
      <c r="D17" s="61">
        <f t="shared" si="1"/>
        <v>1008</v>
      </c>
      <c r="E17" s="62">
        <v>1883</v>
      </c>
      <c r="F17" s="63">
        <v>882</v>
      </c>
      <c r="G17" s="63">
        <v>1001</v>
      </c>
      <c r="H17" s="63">
        <v>1049</v>
      </c>
      <c r="I17" s="72">
        <f t="shared" si="2"/>
        <v>12</v>
      </c>
      <c r="J17" s="73">
        <v>5</v>
      </c>
      <c r="K17" s="74">
        <v>7</v>
      </c>
      <c r="L17" s="13"/>
    </row>
    <row r="18" spans="1:12" ht="30.75" customHeight="1">
      <c r="A18" s="59" t="s">
        <v>63</v>
      </c>
      <c r="B18" s="60">
        <f t="shared" si="3"/>
        <v>1605</v>
      </c>
      <c r="C18" s="61">
        <f t="shared" si="0"/>
        <v>781</v>
      </c>
      <c r="D18" s="61">
        <f t="shared" si="1"/>
        <v>824</v>
      </c>
      <c r="E18" s="62">
        <v>1592</v>
      </c>
      <c r="F18" s="63">
        <v>780</v>
      </c>
      <c r="G18" s="63">
        <v>812</v>
      </c>
      <c r="H18" s="63">
        <v>908</v>
      </c>
      <c r="I18" s="72">
        <f t="shared" si="2"/>
        <v>13</v>
      </c>
      <c r="J18" s="73">
        <v>1</v>
      </c>
      <c r="K18" s="74">
        <v>12</v>
      </c>
      <c r="L18" s="13"/>
    </row>
    <row r="19" spans="1:12" ht="30.75" customHeight="1" thickBot="1">
      <c r="A19" s="64" t="s">
        <v>64</v>
      </c>
      <c r="B19" s="65">
        <f t="shared" si="3"/>
        <v>1378</v>
      </c>
      <c r="C19" s="66">
        <f t="shared" si="0"/>
        <v>657</v>
      </c>
      <c r="D19" s="66">
        <f t="shared" si="1"/>
        <v>721</v>
      </c>
      <c r="E19" s="67">
        <v>1370</v>
      </c>
      <c r="F19" s="68">
        <v>655</v>
      </c>
      <c r="G19" s="68">
        <v>715</v>
      </c>
      <c r="H19" s="68">
        <v>739</v>
      </c>
      <c r="I19" s="75">
        <f>SUM(J19:K19)</f>
        <v>8</v>
      </c>
      <c r="J19" s="76">
        <v>2</v>
      </c>
      <c r="K19" s="77">
        <v>6</v>
      </c>
      <c r="L19" s="13"/>
    </row>
    <row r="20" spans="9:11" ht="24" customHeight="1">
      <c r="I20" s="13"/>
      <c r="J20" s="13"/>
      <c r="K20" s="13"/>
    </row>
    <row r="22" ht="13.5">
      <c r="I22" s="42"/>
    </row>
  </sheetData>
  <sheetProtection/>
  <mergeCells count="5">
    <mergeCell ref="I6:K6"/>
    <mergeCell ref="A6:A7"/>
    <mergeCell ref="B6:D6"/>
    <mergeCell ref="E6:H6"/>
    <mergeCell ref="A1:K3"/>
  </mergeCells>
  <printOptions/>
  <pageMargins left="0.2" right="0.2" top="0.4724409448818898" bottom="0.4724409448818898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5"/>
  <sheetViews>
    <sheetView zoomScale="90" zoomScaleNormal="90" zoomScalePageLayoutView="0" workbookViewId="0" topLeftCell="A1">
      <selection activeCell="A2" sqref="A2:K2"/>
    </sheetView>
  </sheetViews>
  <sheetFormatPr defaultColWidth="9.33203125" defaultRowHeight="12"/>
  <cols>
    <col min="1" max="1" width="13" style="2" customWidth="1"/>
    <col min="2" max="2" width="11" style="2" customWidth="1"/>
    <col min="3" max="11" width="10.33203125" style="2" customWidth="1"/>
    <col min="12" max="12" width="8.83203125" style="2" customWidth="1"/>
    <col min="13" max="13" width="9.33203125" style="2" customWidth="1"/>
    <col min="14" max="14" width="26.16015625" style="2" customWidth="1"/>
    <col min="15" max="16384" width="9.33203125" style="2" customWidth="1"/>
  </cols>
  <sheetData>
    <row r="1" ht="15.75" customHeight="1"/>
    <row r="2" spans="1:11" ht="28.5" customHeight="1">
      <c r="A2" s="103" t="s">
        <v>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15" thickBot="1">
      <c r="A3" s="129" t="s">
        <v>7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</row>
    <row r="4" spans="1:11" ht="19.5" customHeight="1">
      <c r="A4" s="121" t="s">
        <v>44</v>
      </c>
      <c r="B4" s="123" t="s">
        <v>12</v>
      </c>
      <c r="C4" s="124"/>
      <c r="D4" s="123" t="s">
        <v>14</v>
      </c>
      <c r="E4" s="131"/>
      <c r="F4" s="131"/>
      <c r="G4" s="131"/>
      <c r="H4" s="131"/>
      <c r="I4" s="124"/>
      <c r="J4" s="123" t="s">
        <v>15</v>
      </c>
      <c r="K4" s="132"/>
    </row>
    <row r="5" spans="1:11" ht="19.5" customHeight="1">
      <c r="A5" s="122"/>
      <c r="B5" s="125"/>
      <c r="C5" s="126"/>
      <c r="D5" s="130" t="s">
        <v>13</v>
      </c>
      <c r="E5" s="130"/>
      <c r="F5" s="127" t="s">
        <v>16</v>
      </c>
      <c r="G5" s="128"/>
      <c r="H5" s="127" t="s">
        <v>17</v>
      </c>
      <c r="I5" s="128"/>
      <c r="J5" s="125"/>
      <c r="K5" s="133"/>
    </row>
    <row r="6" spans="1:11" s="1" customFormat="1" ht="21.75" customHeight="1">
      <c r="A6" s="15" t="s">
        <v>66</v>
      </c>
      <c r="B6" s="118">
        <f>B8-B7</f>
        <v>23</v>
      </c>
      <c r="C6" s="118"/>
      <c r="D6" s="118">
        <f>D8-D7</f>
        <v>-48</v>
      </c>
      <c r="E6" s="118"/>
      <c r="F6" s="118">
        <f>F8-F7</f>
        <v>-24</v>
      </c>
      <c r="G6" s="118"/>
      <c r="H6" s="118">
        <f>H8-H7</f>
        <v>-24</v>
      </c>
      <c r="I6" s="118"/>
      <c r="J6" s="106"/>
      <c r="K6" s="107"/>
    </row>
    <row r="7" spans="1:11" ht="21.75" customHeight="1">
      <c r="A7" s="16" t="s">
        <v>18</v>
      </c>
      <c r="B7" s="112">
        <v>20376</v>
      </c>
      <c r="C7" s="113"/>
      <c r="D7" s="114">
        <v>39756</v>
      </c>
      <c r="E7" s="115"/>
      <c r="F7" s="138">
        <v>19137</v>
      </c>
      <c r="G7" s="139"/>
      <c r="H7" s="136">
        <v>20619</v>
      </c>
      <c r="I7" s="137"/>
      <c r="J7" s="104"/>
      <c r="K7" s="105"/>
    </row>
    <row r="8" spans="1:11" ht="21.75" customHeight="1" thickBot="1">
      <c r="A8" s="17" t="s">
        <v>19</v>
      </c>
      <c r="B8" s="108">
        <v>20399</v>
      </c>
      <c r="C8" s="109"/>
      <c r="D8" s="110">
        <v>39708</v>
      </c>
      <c r="E8" s="111"/>
      <c r="F8" s="116">
        <v>19113</v>
      </c>
      <c r="G8" s="117"/>
      <c r="H8" s="119">
        <v>20595</v>
      </c>
      <c r="I8" s="120"/>
      <c r="J8" s="134"/>
      <c r="K8" s="135"/>
    </row>
    <row r="9" spans="1:11" ht="21.75" customHeight="1">
      <c r="A9" s="3"/>
      <c r="B9" s="3"/>
      <c r="C9" s="3"/>
      <c r="D9" s="3"/>
      <c r="E9" s="3"/>
      <c r="F9" s="3"/>
      <c r="I9" s="3"/>
      <c r="J9" s="3"/>
      <c r="K9" s="3"/>
    </row>
    <row r="10" spans="1:11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30.75" customHeight="1">
      <c r="A11" s="103" t="s">
        <v>71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</row>
    <row r="12" spans="1:13" ht="21.75" customHeight="1" thickBot="1">
      <c r="A12" s="140" t="s">
        <v>9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M12" s="2" t="s">
        <v>65</v>
      </c>
    </row>
    <row r="13" spans="1:11" ht="21.75" customHeight="1">
      <c r="A13" s="147" t="s">
        <v>11</v>
      </c>
      <c r="B13" s="150" t="s">
        <v>20</v>
      </c>
      <c r="C13" s="150" t="s">
        <v>21</v>
      </c>
      <c r="D13" s="150"/>
      <c r="E13" s="150"/>
      <c r="F13" s="150"/>
      <c r="G13" s="150"/>
      <c r="H13" s="141" t="s">
        <v>22</v>
      </c>
      <c r="I13" s="141" t="s">
        <v>23</v>
      </c>
      <c r="J13" s="150" t="s">
        <v>24</v>
      </c>
      <c r="K13" s="151" t="s">
        <v>2</v>
      </c>
    </row>
    <row r="14" spans="1:11" ht="21.75" customHeight="1">
      <c r="A14" s="148"/>
      <c r="B14" s="142"/>
      <c r="C14" s="145" t="s">
        <v>25</v>
      </c>
      <c r="D14" s="143" t="s">
        <v>3</v>
      </c>
      <c r="E14" s="144"/>
      <c r="F14" s="142" t="s">
        <v>4</v>
      </c>
      <c r="G14" s="142"/>
      <c r="H14" s="142"/>
      <c r="I14" s="142"/>
      <c r="J14" s="142"/>
      <c r="K14" s="152"/>
    </row>
    <row r="15" spans="1:11" ht="21.75" customHeight="1">
      <c r="A15" s="149"/>
      <c r="B15" s="142"/>
      <c r="C15" s="146"/>
      <c r="D15" s="6" t="s">
        <v>0</v>
      </c>
      <c r="E15" s="6" t="s">
        <v>1</v>
      </c>
      <c r="F15" s="6" t="s">
        <v>5</v>
      </c>
      <c r="G15" s="6" t="s">
        <v>6</v>
      </c>
      <c r="H15" s="142"/>
      <c r="I15" s="142"/>
      <c r="J15" s="142"/>
      <c r="K15" s="152"/>
    </row>
    <row r="16" spans="1:11" s="1" customFormat="1" ht="21.75" customHeight="1">
      <c r="A16" s="18" t="s">
        <v>43</v>
      </c>
      <c r="B16" s="30">
        <f>B17-B18</f>
        <v>-48</v>
      </c>
      <c r="C16" s="30">
        <f>C17-C18</f>
        <v>-17</v>
      </c>
      <c r="D16" s="30">
        <f aca="true" t="shared" si="0" ref="D16:K16">D17-D18</f>
        <v>-2</v>
      </c>
      <c r="E16" s="30">
        <f t="shared" si="0"/>
        <v>-15</v>
      </c>
      <c r="F16" s="30">
        <f t="shared" si="0"/>
        <v>-3</v>
      </c>
      <c r="G16" s="30">
        <f t="shared" si="0"/>
        <v>-14</v>
      </c>
      <c r="H16" s="30">
        <f t="shared" si="0"/>
        <v>-31</v>
      </c>
      <c r="I16" s="30">
        <f t="shared" si="0"/>
        <v>0</v>
      </c>
      <c r="J16" s="30">
        <f t="shared" si="0"/>
        <v>0</v>
      </c>
      <c r="K16" s="31">
        <f t="shared" si="0"/>
        <v>0</v>
      </c>
    </row>
    <row r="17" spans="1:12" ht="21.75" customHeight="1">
      <c r="A17" s="19" t="s">
        <v>26</v>
      </c>
      <c r="B17" s="32">
        <f>SUM(C17+H17+I17+J17+K17)</f>
        <v>250</v>
      </c>
      <c r="C17" s="32">
        <f>SUM(D17+E17)</f>
        <v>236</v>
      </c>
      <c r="D17" s="36">
        <v>130</v>
      </c>
      <c r="E17" s="36">
        <v>106</v>
      </c>
      <c r="F17" s="36">
        <v>127</v>
      </c>
      <c r="G17" s="36">
        <v>109</v>
      </c>
      <c r="H17" s="36">
        <v>14</v>
      </c>
      <c r="I17" s="36">
        <v>0</v>
      </c>
      <c r="J17" s="36">
        <v>0</v>
      </c>
      <c r="K17" s="37">
        <v>0</v>
      </c>
      <c r="L17" s="27"/>
    </row>
    <row r="18" spans="1:11" ht="21.75" customHeight="1" thickBot="1">
      <c r="A18" s="20" t="s">
        <v>27</v>
      </c>
      <c r="B18" s="33">
        <f>SUM(C18,H18,I18,J18,K18)</f>
        <v>298</v>
      </c>
      <c r="C18" s="33">
        <f>SUM(D18+E18)</f>
        <v>253</v>
      </c>
      <c r="D18" s="38">
        <v>132</v>
      </c>
      <c r="E18" s="38">
        <v>121</v>
      </c>
      <c r="F18" s="38">
        <v>130</v>
      </c>
      <c r="G18" s="38">
        <v>123</v>
      </c>
      <c r="H18" s="38">
        <v>45</v>
      </c>
      <c r="I18" s="38">
        <v>0</v>
      </c>
      <c r="J18" s="38">
        <v>0</v>
      </c>
      <c r="K18" s="39">
        <v>0</v>
      </c>
    </row>
    <row r="19" spans="1:11" ht="24" customHeight="1">
      <c r="A19" s="1"/>
      <c r="B19" s="4"/>
      <c r="C19" s="1"/>
      <c r="D19" s="1"/>
      <c r="E19" s="1"/>
      <c r="F19" s="1"/>
      <c r="G19" s="1"/>
      <c r="H19" s="1"/>
      <c r="I19" s="1"/>
      <c r="J19" s="1"/>
      <c r="K19" s="1"/>
    </row>
    <row r="20" spans="1:11" ht="16.5" customHeight="1">
      <c r="A20" s="1"/>
      <c r="B20" s="4"/>
      <c r="C20" s="1"/>
      <c r="D20" s="1"/>
      <c r="E20" s="1"/>
      <c r="F20" s="1"/>
      <c r="G20" s="1"/>
      <c r="H20" s="1"/>
      <c r="I20" s="1"/>
      <c r="J20" s="1"/>
      <c r="K20" s="1"/>
    </row>
    <row r="21" spans="1:11" ht="35.25" customHeight="1">
      <c r="A21" s="103" t="s">
        <v>68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</row>
    <row r="22" spans="1:11" ht="17.25" customHeight="1" thickBot="1">
      <c r="A22" s="5"/>
      <c r="B22" s="5"/>
      <c r="C22" s="5"/>
      <c r="D22" s="5"/>
      <c r="E22" s="5"/>
      <c r="F22" s="5"/>
      <c r="G22" s="153" t="s">
        <v>72</v>
      </c>
      <c r="H22" s="153"/>
      <c r="I22" s="153"/>
      <c r="J22" s="153"/>
      <c r="K22" s="153"/>
    </row>
    <row r="23" spans="1:11" ht="30" customHeight="1">
      <c r="A23" s="154" t="s">
        <v>28</v>
      </c>
      <c r="B23" s="156" t="s">
        <v>29</v>
      </c>
      <c r="C23" s="156" t="s">
        <v>30</v>
      </c>
      <c r="D23" s="156"/>
      <c r="E23" s="156"/>
      <c r="F23" s="156"/>
      <c r="G23" s="156"/>
      <c r="H23" s="156"/>
      <c r="I23" s="156"/>
      <c r="J23" s="156"/>
      <c r="K23" s="158"/>
    </row>
    <row r="24" spans="1:11" ht="30" customHeight="1" thickBot="1">
      <c r="A24" s="155"/>
      <c r="B24" s="157"/>
      <c r="C24" s="159" t="s">
        <v>31</v>
      </c>
      <c r="D24" s="160"/>
      <c r="E24" s="160"/>
      <c r="F24" s="160"/>
      <c r="G24" s="160"/>
      <c r="H24" s="160"/>
      <c r="I24" s="160"/>
      <c r="J24" s="160"/>
      <c r="K24" s="21" t="s">
        <v>32</v>
      </c>
    </row>
    <row r="25" spans="1:19" ht="30" customHeight="1">
      <c r="A25" s="155"/>
      <c r="B25" s="157"/>
      <c r="C25" s="7" t="s">
        <v>10</v>
      </c>
      <c r="D25" s="44" t="s">
        <v>29</v>
      </c>
      <c r="E25" s="45" t="s">
        <v>33</v>
      </c>
      <c r="F25" s="45" t="s">
        <v>34</v>
      </c>
      <c r="G25" s="45" t="s">
        <v>35</v>
      </c>
      <c r="H25" s="45" t="s">
        <v>36</v>
      </c>
      <c r="I25" s="45" t="s">
        <v>37</v>
      </c>
      <c r="J25" s="46" t="s">
        <v>38</v>
      </c>
      <c r="K25" s="22" t="s">
        <v>39</v>
      </c>
      <c r="S25" s="28"/>
    </row>
    <row r="26" spans="1:14" ht="30" customHeight="1">
      <c r="A26" s="23" t="s">
        <v>40</v>
      </c>
      <c r="B26" s="9">
        <f>SUM(B27:B28)</f>
        <v>39708</v>
      </c>
      <c r="C26" s="9">
        <v>4751</v>
      </c>
      <c r="D26" s="86">
        <f>SUM(D27:D28)</f>
        <v>22231</v>
      </c>
      <c r="E26" s="43">
        <f aca="true" t="shared" si="1" ref="E26:K26">E27+E28</f>
        <v>425</v>
      </c>
      <c r="F26" s="43">
        <f t="shared" si="1"/>
        <v>3299</v>
      </c>
      <c r="G26" s="43">
        <f t="shared" si="1"/>
        <v>2817</v>
      </c>
      <c r="H26" s="43">
        <f t="shared" si="1"/>
        <v>4710</v>
      </c>
      <c r="I26" s="43">
        <f t="shared" si="1"/>
        <v>7117</v>
      </c>
      <c r="J26" s="87">
        <f t="shared" si="1"/>
        <v>3863</v>
      </c>
      <c r="K26" s="85">
        <f t="shared" si="1"/>
        <v>12779</v>
      </c>
      <c r="N26" s="14"/>
    </row>
    <row r="27" spans="1:14" ht="30" customHeight="1">
      <c r="A27" s="24" t="s">
        <v>41</v>
      </c>
      <c r="B27" s="8">
        <f>SUM(C27:D27,K27)</f>
        <v>19113</v>
      </c>
      <c r="C27" s="83">
        <v>2400</v>
      </c>
      <c r="D27" s="88">
        <f>SUM(E27:J27)</f>
        <v>11803</v>
      </c>
      <c r="E27" s="40">
        <v>225</v>
      </c>
      <c r="F27" s="34">
        <v>1873</v>
      </c>
      <c r="G27" s="34">
        <v>1452</v>
      </c>
      <c r="H27" s="82">
        <v>2587</v>
      </c>
      <c r="I27" s="34">
        <v>3744</v>
      </c>
      <c r="J27" s="89">
        <v>1922</v>
      </c>
      <c r="K27" s="89">
        <v>4910</v>
      </c>
      <c r="L27" s="29"/>
      <c r="N27" s="14"/>
    </row>
    <row r="28" spans="1:14" ht="30" customHeight="1" thickBot="1">
      <c r="A28" s="25" t="s">
        <v>42</v>
      </c>
      <c r="B28" s="26">
        <f>SUM(C28:D28,K28)</f>
        <v>20595</v>
      </c>
      <c r="C28" s="84">
        <v>2298</v>
      </c>
      <c r="D28" s="90">
        <f>SUM(E28:J28)</f>
        <v>10428</v>
      </c>
      <c r="E28" s="41">
        <v>200</v>
      </c>
      <c r="F28" s="35">
        <v>1426</v>
      </c>
      <c r="G28" s="35">
        <v>1365</v>
      </c>
      <c r="H28" s="91">
        <v>2123</v>
      </c>
      <c r="I28" s="35">
        <v>3373</v>
      </c>
      <c r="J28" s="92">
        <v>1941</v>
      </c>
      <c r="K28" s="92">
        <v>7869</v>
      </c>
      <c r="N28" s="14"/>
    </row>
    <row r="29" ht="14.25">
      <c r="N29" s="14"/>
    </row>
    <row r="30" spans="4:14" ht="14.25">
      <c r="D30" s="14"/>
      <c r="N30" s="14"/>
    </row>
    <row r="31" ht="14.25">
      <c r="D31" s="14"/>
    </row>
    <row r="32" ht="13.5" customHeight="1"/>
    <row r="35" ht="14.25">
      <c r="K35" s="2" t="s">
        <v>67</v>
      </c>
    </row>
  </sheetData>
  <sheetProtection/>
  <mergeCells count="42">
    <mergeCell ref="I13:I15"/>
    <mergeCell ref="G22:K22"/>
    <mergeCell ref="A21:K21"/>
    <mergeCell ref="A23:A25"/>
    <mergeCell ref="B23:B25"/>
    <mergeCell ref="C23:K23"/>
    <mergeCell ref="C24:J24"/>
    <mergeCell ref="A12:K12"/>
    <mergeCell ref="H13:H15"/>
    <mergeCell ref="D14:E14"/>
    <mergeCell ref="C14:C15"/>
    <mergeCell ref="F14:G14"/>
    <mergeCell ref="A13:A15"/>
    <mergeCell ref="J13:J15"/>
    <mergeCell ref="C13:G13"/>
    <mergeCell ref="K13:K15"/>
    <mergeCell ref="B13:B15"/>
    <mergeCell ref="J8:K8"/>
    <mergeCell ref="B6:C6"/>
    <mergeCell ref="D6:E6"/>
    <mergeCell ref="H6:I6"/>
    <mergeCell ref="H7:I7"/>
    <mergeCell ref="F7:G7"/>
    <mergeCell ref="A2:K2"/>
    <mergeCell ref="A4:A5"/>
    <mergeCell ref="B4:C5"/>
    <mergeCell ref="F5:G5"/>
    <mergeCell ref="H5:I5"/>
    <mergeCell ref="A3:K3"/>
    <mergeCell ref="D5:E5"/>
    <mergeCell ref="D4:I4"/>
    <mergeCell ref="J4:K5"/>
    <mergeCell ref="A11:K11"/>
    <mergeCell ref="J7:K7"/>
    <mergeCell ref="J6:K6"/>
    <mergeCell ref="B8:C8"/>
    <mergeCell ref="D8:E8"/>
    <mergeCell ref="B7:C7"/>
    <mergeCell ref="D7:E7"/>
    <mergeCell ref="F8:G8"/>
    <mergeCell ref="F6:G6"/>
    <mergeCell ref="H8:I8"/>
  </mergeCells>
  <printOptions horizontalCentered="1"/>
  <pageMargins left="0.16" right="0.17" top="0.7874015748031497" bottom="0.984251968503937" header="0.5905511811023623" footer="0.5118110236220472"/>
  <pageSetup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기획감사실</dc:creator>
  <cp:keywords/>
  <dc:description/>
  <cp:lastModifiedBy>USER</cp:lastModifiedBy>
  <cp:lastPrinted>2018-08-13T07:42:06Z</cp:lastPrinted>
  <dcterms:created xsi:type="dcterms:W3CDTF">2001-04-10T00:32:56Z</dcterms:created>
  <dcterms:modified xsi:type="dcterms:W3CDTF">2019-11-11T01:37:59Z</dcterms:modified>
  <cp:category/>
  <cp:version/>
  <cp:contentType/>
  <cp:contentStatus/>
</cp:coreProperties>
</file>