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<sst xmlns="http://schemas.openxmlformats.org/spreadsheetml/2006/main" count="81" uniqueCount="73">
  <si>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</si>
  <si>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</si>
  <si>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</si>
  <si>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</si>
  <si>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</si>
  <si>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</si>
  <si>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</si>
  <si>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</si>
  <si>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</si>
  <si>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</si>
  <si>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</si>
  <si>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</si>
  <si>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</si>
  <si>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</si>
  <si>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</si>
  <si>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</si>
  <si>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</si>
  <si>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</si>
  <si>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</si>
  <si>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</si>
  <si>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</si>
  <si>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</si>
  <si>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</si>
  <si>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</si>
  <si>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</si>
  <si>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</si>
  <si>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</si>
  <si>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</si>
  <si>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</si>
  <si>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</si>
  <si>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</si>
  <si>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</si>
  <si>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</si>
  <si>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</si>
  <si>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</si>
  <si>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</si>
  <si>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</si>
  <si>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</si>
  <si>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</si>
  <si>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</si>
  <si>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</si>
  <si>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</si>
  <si>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</si>
  <si>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</si>
  <si>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</si>
  <si>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</si>
  <si>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</si>
  <si>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</si>
  <si>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</si>
  <si>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</si>
  <si>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</si>
  <si>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</si>
  <si>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</si>
  <si>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</si>
  <si>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</si>
  <si>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</si>
  <si>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</si>
  <si>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</si>
  <si>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</si>
  <si>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</si>
  <si>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</si>
  <si>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</si>
  <si>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</si>
  <si>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</si>
  <si>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</si>
  <si>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</si>
  <si>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</si>
  <si>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</si>
  <si>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</si>
  <si>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</si>
  <si>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9월말 주민등록인구 및 외국인 현황</t>
  </si>
  <si>
    <r>
      <t>주민등록에 의한 인구이동(9월)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</si>
  <si>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9. 30.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</si>
</sst>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2" xfId="75" applyNumberFormat="1" applyFont="1" applyFill="1" applyBorder="1" applyAlignment="1">
      <alignment horizontal="center" vertical="center"/>
      <protection/>
    </xf>
    <xf numFmtId="41" fontId="65" fillId="38" borderId="22" xfId="75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6" fillId="0" borderId="19" xfId="75" applyFont="1" applyFill="1" applyBorder="1" applyAlignment="1">
      <alignment horizontal="center" vertical="center"/>
      <protection/>
    </xf>
    <xf numFmtId="179" fontId="67" fillId="0" borderId="20" xfId="89" applyNumberFormat="1" applyFont="1" applyBorder="1">
      <alignment vertical="center"/>
      <protection/>
    </xf>
    <xf numFmtId="179" fontId="67" fillId="0" borderId="20" xfId="0" applyNumberFormat="1" applyFont="1" applyBorder="1" applyAlignment="1">
      <alignment vertical="center"/>
    </xf>
    <xf numFmtId="179" fontId="67" fillId="0" borderId="20" xfId="64" applyNumberFormat="1" applyFont="1" applyBorder="1">
      <alignment vertical="center"/>
      <protection/>
    </xf>
    <xf numFmtId="179" fontId="67" fillId="0" borderId="20" xfId="65" applyNumberFormat="1" applyFont="1" applyBorder="1">
      <alignment vertical="center"/>
      <protection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89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179" fontId="67" fillId="0" borderId="10" xfId="64" applyNumberFormat="1" applyFont="1" applyBorder="1">
      <alignment vertical="center"/>
      <protection/>
    </xf>
    <xf numFmtId="179" fontId="67" fillId="0" borderId="10" xfId="65" applyNumberFormat="1" applyFont="1" applyBorder="1">
      <alignment vertical="center"/>
      <protection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89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179" fontId="67" fillId="0" borderId="17" xfId="64" applyNumberFormat="1" applyFont="1" applyBorder="1">
      <alignment vertical="center"/>
      <protection/>
    </xf>
    <xf numFmtId="179" fontId="67" fillId="0" borderId="17" xfId="65" applyNumberFormat="1" applyFont="1" applyBorder="1">
      <alignment vertical="center"/>
      <protection/>
    </xf>
    <xf numFmtId="41" fontId="65" fillId="39" borderId="23" xfId="49" applyFont="1" applyFill="1" applyBorder="1" applyAlignment="1">
      <alignment horizontal="right" vertical="center"/>
    </xf>
    <xf numFmtId="41" fontId="68" fillId="39" borderId="24" xfId="49" applyFont="1" applyFill="1" applyBorder="1" applyAlignment="1">
      <alignment horizontal="right" vertical="center"/>
    </xf>
    <xf numFmtId="41" fontId="68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8" fillId="39" borderId="11" xfId="49" applyFont="1" applyFill="1" applyBorder="1" applyAlignment="1">
      <alignment horizontal="right" vertical="center"/>
    </xf>
    <xf numFmtId="41" fontId="68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8" fillId="39" borderId="17" xfId="49" applyFont="1" applyFill="1" applyBorder="1" applyAlignment="1">
      <alignment horizontal="right" vertical="center"/>
    </xf>
    <xf numFmtId="41" fontId="68" fillId="39" borderId="18" xfId="49" applyFont="1" applyFill="1" applyBorder="1" applyAlignment="1">
      <alignment horizontal="right" vertical="center"/>
    </xf>
    <xf numFmtId="0" fontId="69" fillId="0" borderId="0" xfId="75" applyFont="1" applyBorder="1" applyAlignment="1">
      <alignment horizontal="right" vertical="center"/>
      <protection/>
    </xf>
    <xf numFmtId="0" fontId="70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9" fillId="0" borderId="0" xfId="75" applyFont="1" applyAlignment="1">
      <alignment/>
      <protection/>
    </xf>
    <xf numFmtId="179" fontId="71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5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1" fillId="0" borderId="17" xfId="0" applyNumberFormat="1" applyFont="1" applyFill="1" applyBorder="1" applyAlignment="1">
      <alignment vertical="center"/>
    </xf>
    <xf numFmtId="179" fontId="61" fillId="0" borderId="18" xfId="0" applyNumberFormat="1" applyFont="1" applyBorder="1" applyAlignment="1">
      <alignment vertical="center"/>
    </xf>
    <xf numFmtId="0" fontId="69" fillId="0" borderId="0" xfId="75" applyFont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 wrapText="1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6" fillId="38" borderId="21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27" xfId="50" applyNumberFormat="1" applyFont="1" applyBorder="1" applyAlignment="1" quotePrefix="1">
      <alignment horizontal="center" vertical="center"/>
    </xf>
    <xf numFmtId="178" fontId="7" fillId="0" borderId="28" xfId="50" applyNumberFormat="1" applyFont="1" applyBorder="1" applyAlignment="1" quotePrefix="1">
      <alignment horizontal="center" vertical="center"/>
    </xf>
    <xf numFmtId="178" fontId="7" fillId="0" borderId="27" xfId="48" applyNumberFormat="1" applyFont="1" applyBorder="1" applyAlignment="1">
      <alignment horizontal="center" vertical="center"/>
    </xf>
    <xf numFmtId="178" fontId="7" fillId="0" borderId="28" xfId="48" applyNumberFormat="1" applyFont="1" applyBorder="1" applyAlignment="1">
      <alignment horizontal="center" vertical="center"/>
    </xf>
    <xf numFmtId="178" fontId="7" fillId="0" borderId="10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29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>
      <alignment horizontal="center" vertical="center"/>
    </xf>
    <xf numFmtId="178" fontId="7" fillId="0" borderId="28" xfId="50" applyNumberFormat="1" applyFont="1" applyFill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 quotePrefix="1">
      <alignment horizontal="center" vertical="center"/>
    </xf>
    <xf numFmtId="178" fontId="7" fillId="0" borderId="28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176" fontId="7" fillId="0" borderId="25" xfId="48" applyNumberFormat="1" applyFont="1" applyBorder="1" applyAlignment="1">
      <alignment horizontal="center" vertical="center"/>
    </xf>
    <xf numFmtId="176" fontId="7" fillId="0" borderId="38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2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29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4" xfId="87"/>
    <cellStyle name="표준 5" xfId="88"/>
    <cellStyle name="표준 6" xfId="89"/>
    <cellStyle name="표준 7" xfId="90"/>
    <cellStyle name="표준 8" xfId="91"/>
    <cellStyle name="표준 9" xfId="92"/>
    <cellStyle name="Hyperlink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81" customFormat="1" ht="16.5" customHeight="1" thickBot="1">
      <c r="A5" s="93" t="s">
        <v>45</v>
      </c>
      <c r="B5" s="80"/>
      <c r="F5" s="78"/>
      <c r="G5" s="78"/>
      <c r="H5" s="78"/>
      <c r="I5" s="78"/>
      <c r="J5" s="78"/>
      <c r="K5" s="79" t="s">
        <v>69</v>
      </c>
    </row>
    <row r="6" spans="1:11" s="12" customFormat="1" ht="27" customHeight="1">
      <c r="A6" s="97" t="s">
        <v>46</v>
      </c>
      <c r="B6" s="99" t="s">
        <v>47</v>
      </c>
      <c r="C6" s="99"/>
      <c r="D6" s="99"/>
      <c r="E6" s="100" t="s">
        <v>48</v>
      </c>
      <c r="F6" s="100"/>
      <c r="G6" s="100"/>
      <c r="H6" s="100"/>
      <c r="I6" s="94" t="s">
        <v>49</v>
      </c>
      <c r="J6" s="95"/>
      <c r="K6" s="96"/>
    </row>
    <row r="7" spans="1:11" s="12" customFormat="1" ht="29.25" customHeight="1">
      <c r="A7" s="98"/>
      <c r="B7" s="47" t="s">
        <v>50</v>
      </c>
      <c r="C7" s="47" t="s">
        <v>51</v>
      </c>
      <c r="D7" s="47" t="s">
        <v>52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50</v>
      </c>
      <c r="J7" s="47" t="s">
        <v>51</v>
      </c>
      <c r="K7" s="48" t="s">
        <v>52</v>
      </c>
    </row>
    <row r="8" spans="1:12" ht="30.75" customHeight="1" thickBot="1">
      <c r="A8" s="49" t="s">
        <v>13</v>
      </c>
      <c r="B8" s="50">
        <f>SUM(B9:B19)</f>
        <v>40186</v>
      </c>
      <c r="C8" s="50">
        <f>SUM(C9:C19)</f>
        <v>19354</v>
      </c>
      <c r="D8" s="50">
        <f>SUM(D9:D19)</f>
        <v>20832</v>
      </c>
      <c r="E8" s="50">
        <v>39756</v>
      </c>
      <c r="F8" s="50">
        <v>19137</v>
      </c>
      <c r="G8" s="50">
        <v>20619</v>
      </c>
      <c r="H8" s="51">
        <v>20376</v>
      </c>
      <c r="I8" s="52">
        <f>SUM(I9:I19)</f>
        <v>430</v>
      </c>
      <c r="J8" s="52">
        <f>SUM(J9:J19)</f>
        <v>217</v>
      </c>
      <c r="K8" s="53">
        <f>SUM(K9:K19)</f>
        <v>213</v>
      </c>
      <c r="L8" s="13"/>
    </row>
    <row r="9" spans="1:12" ht="30.75" customHeight="1">
      <c r="A9" s="54" t="s">
        <v>54</v>
      </c>
      <c r="B9" s="55">
        <f>SUM(C9:D9)</f>
        <v>18879</v>
      </c>
      <c r="C9" s="56">
        <f>SUM(F9,J9)</f>
        <v>9140</v>
      </c>
      <c r="D9" s="56">
        <f>SUM(G9,K9)</f>
        <v>9739</v>
      </c>
      <c r="E9" s="57">
        <v>18705</v>
      </c>
      <c r="F9" s="58">
        <v>9071</v>
      </c>
      <c r="G9" s="58">
        <v>9634</v>
      </c>
      <c r="H9" s="58">
        <v>8446</v>
      </c>
      <c r="I9" s="69">
        <f>SUM(J9:K9)</f>
        <v>174</v>
      </c>
      <c r="J9" s="70">
        <v>69</v>
      </c>
      <c r="K9" s="71">
        <v>105</v>
      </c>
      <c r="L9" s="13"/>
    </row>
    <row r="10" spans="1:12" ht="30.75" customHeight="1">
      <c r="A10" s="59" t="s">
        <v>55</v>
      </c>
      <c r="B10" s="60">
        <f>SUM(C10:D10)</f>
        <v>2237</v>
      </c>
      <c r="C10" s="61">
        <f aca="true" t="shared" si="0" ref="C10:C19">SUM(F10,J10)</f>
        <v>1064</v>
      </c>
      <c r="D10" s="61">
        <f aca="true" t="shared" si="1" ref="D10:D19">SUM(G10,K10)</f>
        <v>1173</v>
      </c>
      <c r="E10" s="62">
        <v>2224</v>
      </c>
      <c r="F10" s="63">
        <v>1059</v>
      </c>
      <c r="G10" s="63">
        <v>1165</v>
      </c>
      <c r="H10" s="63">
        <v>1334</v>
      </c>
      <c r="I10" s="72">
        <f>SUM(J10:K10)</f>
        <v>13</v>
      </c>
      <c r="J10" s="73">
        <v>5</v>
      </c>
      <c r="K10" s="74">
        <v>8</v>
      </c>
      <c r="L10" s="13"/>
    </row>
    <row r="11" spans="1:12" ht="30.75" customHeight="1">
      <c r="A11" s="59" t="s">
        <v>56</v>
      </c>
      <c r="B11" s="60">
        <f>SUM(C11:D11)</f>
        <v>1631</v>
      </c>
      <c r="C11" s="61">
        <f t="shared" si="0"/>
        <v>806</v>
      </c>
      <c r="D11" s="61">
        <f t="shared" si="1"/>
        <v>825</v>
      </c>
      <c r="E11" s="62">
        <v>1617</v>
      </c>
      <c r="F11" s="63">
        <v>802</v>
      </c>
      <c r="G11" s="63">
        <v>815</v>
      </c>
      <c r="H11" s="63">
        <v>982</v>
      </c>
      <c r="I11" s="72">
        <f aca="true" t="shared" si="2" ref="I11:I18">SUM(J11:K11)</f>
        <v>14</v>
      </c>
      <c r="J11" s="73">
        <v>4</v>
      </c>
      <c r="K11" s="74">
        <v>10</v>
      </c>
      <c r="L11" s="13"/>
    </row>
    <row r="12" spans="1:12" ht="30.75" customHeight="1">
      <c r="A12" s="59" t="s">
        <v>57</v>
      </c>
      <c r="B12" s="60">
        <f aca="true" t="shared" si="3" ref="B12:B19">SUM(C12:D12)</f>
        <v>1736</v>
      </c>
      <c r="C12" s="61">
        <f t="shared" si="0"/>
        <v>812</v>
      </c>
      <c r="D12" s="61">
        <f t="shared" si="1"/>
        <v>924</v>
      </c>
      <c r="E12" s="62">
        <v>1708</v>
      </c>
      <c r="F12" s="63">
        <v>794</v>
      </c>
      <c r="G12" s="63">
        <v>914</v>
      </c>
      <c r="H12" s="63">
        <v>1004</v>
      </c>
      <c r="I12" s="72">
        <f t="shared" si="2"/>
        <v>28</v>
      </c>
      <c r="J12" s="73">
        <v>18</v>
      </c>
      <c r="K12" s="74">
        <v>10</v>
      </c>
      <c r="L12" s="13"/>
    </row>
    <row r="13" spans="1:12" ht="30.75" customHeight="1">
      <c r="A13" s="59" t="s">
        <v>58</v>
      </c>
      <c r="B13" s="60">
        <f t="shared" si="3"/>
        <v>2506</v>
      </c>
      <c r="C13" s="61">
        <f t="shared" si="0"/>
        <v>1248</v>
      </c>
      <c r="D13" s="61">
        <f t="shared" si="1"/>
        <v>1258</v>
      </c>
      <c r="E13" s="62">
        <v>2450</v>
      </c>
      <c r="F13" s="63">
        <v>1207</v>
      </c>
      <c r="G13" s="63">
        <v>1243</v>
      </c>
      <c r="H13" s="63">
        <v>1338</v>
      </c>
      <c r="I13" s="72">
        <f t="shared" si="2"/>
        <v>56</v>
      </c>
      <c r="J13" s="73">
        <v>41</v>
      </c>
      <c r="K13" s="74">
        <v>15</v>
      </c>
      <c r="L13" s="13"/>
    </row>
    <row r="14" spans="1:12" ht="30.75" customHeight="1">
      <c r="A14" s="59" t="s">
        <v>59</v>
      </c>
      <c r="B14" s="60">
        <f t="shared" si="3"/>
        <v>2127</v>
      </c>
      <c r="C14" s="61">
        <f t="shared" si="0"/>
        <v>1029</v>
      </c>
      <c r="D14" s="61">
        <f t="shared" si="1"/>
        <v>1098</v>
      </c>
      <c r="E14" s="62">
        <v>2094</v>
      </c>
      <c r="F14" s="63">
        <v>1006</v>
      </c>
      <c r="G14" s="63">
        <v>1088</v>
      </c>
      <c r="H14" s="63">
        <v>1147</v>
      </c>
      <c r="I14" s="72">
        <f t="shared" si="2"/>
        <v>33</v>
      </c>
      <c r="J14" s="73">
        <v>23</v>
      </c>
      <c r="K14" s="74">
        <v>10</v>
      </c>
      <c r="L14" s="13"/>
    </row>
    <row r="15" spans="1:12" ht="30.75" customHeight="1">
      <c r="A15" s="59" t="s">
        <v>60</v>
      </c>
      <c r="B15" s="60">
        <f t="shared" si="3"/>
        <v>4756</v>
      </c>
      <c r="C15" s="61">
        <f t="shared" si="0"/>
        <v>2253</v>
      </c>
      <c r="D15" s="61">
        <f t="shared" si="1"/>
        <v>2503</v>
      </c>
      <c r="E15" s="62">
        <v>4689</v>
      </c>
      <c r="F15" s="63">
        <v>2208</v>
      </c>
      <c r="G15" s="63">
        <v>2481</v>
      </c>
      <c r="H15" s="63">
        <v>2611</v>
      </c>
      <c r="I15" s="72">
        <f t="shared" si="2"/>
        <v>67</v>
      </c>
      <c r="J15" s="73">
        <v>45</v>
      </c>
      <c r="K15" s="74">
        <v>22</v>
      </c>
      <c r="L15" s="13"/>
    </row>
    <row r="16" spans="1:12" ht="30.75" customHeight="1">
      <c r="A16" s="59" t="s">
        <v>61</v>
      </c>
      <c r="B16" s="60">
        <f t="shared" si="3"/>
        <v>1430</v>
      </c>
      <c r="C16" s="61">
        <f t="shared" si="0"/>
        <v>673</v>
      </c>
      <c r="D16" s="61">
        <f t="shared" si="1"/>
        <v>757</v>
      </c>
      <c r="E16" s="62">
        <v>1417</v>
      </c>
      <c r="F16" s="63">
        <v>669</v>
      </c>
      <c r="G16" s="63">
        <v>748</v>
      </c>
      <c r="H16" s="63">
        <v>821</v>
      </c>
      <c r="I16" s="72">
        <f t="shared" si="2"/>
        <v>13</v>
      </c>
      <c r="J16" s="73">
        <v>4</v>
      </c>
      <c r="K16" s="74">
        <v>9</v>
      </c>
      <c r="L16" s="13"/>
    </row>
    <row r="17" spans="1:12" ht="30.75" customHeight="1">
      <c r="A17" s="59" t="s">
        <v>62</v>
      </c>
      <c r="B17" s="60">
        <f t="shared" si="3"/>
        <v>1898</v>
      </c>
      <c r="C17" s="61">
        <f t="shared" si="0"/>
        <v>887</v>
      </c>
      <c r="D17" s="61">
        <f t="shared" si="1"/>
        <v>1011</v>
      </c>
      <c r="E17" s="62">
        <v>1886</v>
      </c>
      <c r="F17" s="63">
        <v>882</v>
      </c>
      <c r="G17" s="63">
        <v>1004</v>
      </c>
      <c r="H17" s="63">
        <v>1050</v>
      </c>
      <c r="I17" s="72">
        <f t="shared" si="2"/>
        <v>12</v>
      </c>
      <c r="J17" s="73">
        <v>5</v>
      </c>
      <c r="K17" s="74">
        <v>7</v>
      </c>
      <c r="L17" s="13"/>
    </row>
    <row r="18" spans="1:12" ht="30.75" customHeight="1">
      <c r="A18" s="59" t="s">
        <v>63</v>
      </c>
      <c r="B18" s="60">
        <f t="shared" si="3"/>
        <v>1601</v>
      </c>
      <c r="C18" s="61">
        <f t="shared" si="0"/>
        <v>782</v>
      </c>
      <c r="D18" s="61">
        <f t="shared" si="1"/>
        <v>819</v>
      </c>
      <c r="E18" s="62">
        <v>1588</v>
      </c>
      <c r="F18" s="63">
        <v>781</v>
      </c>
      <c r="G18" s="63">
        <v>807</v>
      </c>
      <c r="H18" s="63">
        <v>900</v>
      </c>
      <c r="I18" s="72">
        <f t="shared" si="2"/>
        <v>13</v>
      </c>
      <c r="J18" s="73">
        <v>1</v>
      </c>
      <c r="K18" s="74">
        <v>12</v>
      </c>
      <c r="L18" s="13"/>
    </row>
    <row r="19" spans="1:12" ht="30.75" customHeight="1" thickBot="1">
      <c r="A19" s="64" t="s">
        <v>64</v>
      </c>
      <c r="B19" s="65">
        <f t="shared" si="3"/>
        <v>1385</v>
      </c>
      <c r="C19" s="66">
        <f t="shared" si="0"/>
        <v>660</v>
      </c>
      <c r="D19" s="66">
        <f t="shared" si="1"/>
        <v>725</v>
      </c>
      <c r="E19" s="67">
        <v>1378</v>
      </c>
      <c r="F19" s="68">
        <v>658</v>
      </c>
      <c r="G19" s="68">
        <v>720</v>
      </c>
      <c r="H19" s="68">
        <v>743</v>
      </c>
      <c r="I19" s="75">
        <f>SUM(J19:K19)</f>
        <v>7</v>
      </c>
      <c r="J19" s="76">
        <v>2</v>
      </c>
      <c r="K19" s="77">
        <v>5</v>
      </c>
      <c r="L19" s="13"/>
    </row>
    <row r="20" spans="9:11" ht="24" customHeight="1">
      <c r="I20" s="13"/>
      <c r="J20" s="13"/>
      <c r="K20" s="13"/>
    </row>
    <row r="22" ht="13.5">
      <c r="I22" s="42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R18" sqref="R18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28" t="s">
        <v>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9.5" customHeight="1">
      <c r="A4" s="120" t="s">
        <v>44</v>
      </c>
      <c r="B4" s="122" t="s">
        <v>12</v>
      </c>
      <c r="C4" s="123"/>
      <c r="D4" s="122" t="s">
        <v>14</v>
      </c>
      <c r="E4" s="130"/>
      <c r="F4" s="130"/>
      <c r="G4" s="130"/>
      <c r="H4" s="130"/>
      <c r="I4" s="123"/>
      <c r="J4" s="122" t="s">
        <v>15</v>
      </c>
      <c r="K4" s="131"/>
    </row>
    <row r="5" spans="1:11" ht="19.5" customHeight="1">
      <c r="A5" s="121"/>
      <c r="B5" s="124"/>
      <c r="C5" s="125"/>
      <c r="D5" s="129" t="s">
        <v>13</v>
      </c>
      <c r="E5" s="129"/>
      <c r="F5" s="126" t="s">
        <v>16</v>
      </c>
      <c r="G5" s="127"/>
      <c r="H5" s="126" t="s">
        <v>17</v>
      </c>
      <c r="I5" s="127"/>
      <c r="J5" s="124"/>
      <c r="K5" s="132"/>
    </row>
    <row r="6" spans="1:11" s="1" customFormat="1" ht="21.75" customHeight="1">
      <c r="A6" s="15" t="s">
        <v>66</v>
      </c>
      <c r="B6" s="117">
        <f>B8-B7</f>
        <v>-8</v>
      </c>
      <c r="C6" s="117"/>
      <c r="D6" s="117">
        <f>D8-D7</f>
        <v>-44</v>
      </c>
      <c r="E6" s="117"/>
      <c r="F6" s="117">
        <f>F8-F7</f>
        <v>2</v>
      </c>
      <c r="G6" s="117"/>
      <c r="H6" s="117">
        <f>H8-H7</f>
        <v>-46</v>
      </c>
      <c r="I6" s="117"/>
      <c r="J6" s="106"/>
      <c r="K6" s="107"/>
    </row>
    <row r="7" spans="1:11" ht="21.75" customHeight="1">
      <c r="A7" s="16" t="s">
        <v>18</v>
      </c>
      <c r="B7" s="112">
        <v>20384</v>
      </c>
      <c r="C7" s="112"/>
      <c r="D7" s="113">
        <v>39800</v>
      </c>
      <c r="E7" s="114"/>
      <c r="F7" s="137">
        <v>19135</v>
      </c>
      <c r="G7" s="138"/>
      <c r="H7" s="135">
        <v>20665</v>
      </c>
      <c r="I7" s="136"/>
      <c r="J7" s="104"/>
      <c r="K7" s="105"/>
    </row>
    <row r="8" spans="1:11" ht="21.75" customHeight="1" thickBot="1">
      <c r="A8" s="17" t="s">
        <v>19</v>
      </c>
      <c r="B8" s="108">
        <v>20376</v>
      </c>
      <c r="C8" s="109"/>
      <c r="D8" s="110">
        <v>39756</v>
      </c>
      <c r="E8" s="111"/>
      <c r="F8" s="115">
        <v>19137</v>
      </c>
      <c r="G8" s="116"/>
      <c r="H8" s="118">
        <v>20619</v>
      </c>
      <c r="I8" s="119"/>
      <c r="J8" s="133"/>
      <c r="K8" s="134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39" t="s">
        <v>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M12" s="2" t="s">
        <v>65</v>
      </c>
    </row>
    <row r="13" spans="1:11" ht="21.75" customHeight="1">
      <c r="A13" s="146" t="s">
        <v>11</v>
      </c>
      <c r="B13" s="149" t="s">
        <v>20</v>
      </c>
      <c r="C13" s="149" t="s">
        <v>21</v>
      </c>
      <c r="D13" s="149"/>
      <c r="E13" s="149"/>
      <c r="F13" s="149"/>
      <c r="G13" s="149"/>
      <c r="H13" s="140" t="s">
        <v>22</v>
      </c>
      <c r="I13" s="140" t="s">
        <v>23</v>
      </c>
      <c r="J13" s="149" t="s">
        <v>24</v>
      </c>
      <c r="K13" s="150" t="s">
        <v>2</v>
      </c>
    </row>
    <row r="14" spans="1:11" ht="21.75" customHeight="1">
      <c r="A14" s="147"/>
      <c r="B14" s="141"/>
      <c r="C14" s="144" t="s">
        <v>25</v>
      </c>
      <c r="D14" s="142" t="s">
        <v>3</v>
      </c>
      <c r="E14" s="143"/>
      <c r="F14" s="141" t="s">
        <v>4</v>
      </c>
      <c r="G14" s="141"/>
      <c r="H14" s="141"/>
      <c r="I14" s="141"/>
      <c r="J14" s="141"/>
      <c r="K14" s="151"/>
    </row>
    <row r="15" spans="1:11" ht="21.75" customHeight="1">
      <c r="A15" s="148"/>
      <c r="B15" s="141"/>
      <c r="C15" s="145"/>
      <c r="D15" s="6" t="s">
        <v>0</v>
      </c>
      <c r="E15" s="6" t="s">
        <v>1</v>
      </c>
      <c r="F15" s="6" t="s">
        <v>5</v>
      </c>
      <c r="G15" s="6" t="s">
        <v>6</v>
      </c>
      <c r="H15" s="141"/>
      <c r="I15" s="141"/>
      <c r="J15" s="141"/>
      <c r="K15" s="151"/>
    </row>
    <row r="16" spans="1:11" s="1" customFormat="1" ht="21.75" customHeight="1">
      <c r="A16" s="18" t="s">
        <v>43</v>
      </c>
      <c r="B16" s="30">
        <f>B17-B18</f>
        <v>-44</v>
      </c>
      <c r="C16" s="30">
        <f>C17-C18</f>
        <v>-10</v>
      </c>
      <c r="D16" s="30">
        <f aca="true" t="shared" si="0" ref="D16:K16">D17-D18</f>
        <v>24</v>
      </c>
      <c r="E16" s="30">
        <f t="shared" si="0"/>
        <v>-34</v>
      </c>
      <c r="F16" s="30">
        <f t="shared" si="0"/>
        <v>-10</v>
      </c>
      <c r="G16" s="30">
        <f t="shared" si="0"/>
        <v>0</v>
      </c>
      <c r="H16" s="30">
        <f t="shared" si="0"/>
        <v>-34</v>
      </c>
      <c r="I16" s="30">
        <f t="shared" si="0"/>
        <v>1</v>
      </c>
      <c r="J16" s="30">
        <f t="shared" si="0"/>
        <v>0</v>
      </c>
      <c r="K16" s="31">
        <f t="shared" si="0"/>
        <v>-1</v>
      </c>
    </row>
    <row r="17" spans="1:12" ht="21.75" customHeight="1">
      <c r="A17" s="19" t="s">
        <v>26</v>
      </c>
      <c r="B17" s="32">
        <f>SUM(C17+H17+I17+J17+K17)</f>
        <v>265</v>
      </c>
      <c r="C17" s="32">
        <f>SUM(D17+E17)</f>
        <v>253</v>
      </c>
      <c r="D17" s="36">
        <v>164</v>
      </c>
      <c r="E17" s="36">
        <v>89</v>
      </c>
      <c r="F17" s="36">
        <v>142</v>
      </c>
      <c r="G17" s="36">
        <v>111</v>
      </c>
      <c r="H17" s="36">
        <v>10</v>
      </c>
      <c r="I17" s="36">
        <v>2</v>
      </c>
      <c r="J17" s="36">
        <v>0</v>
      </c>
      <c r="K17" s="37">
        <v>0</v>
      </c>
      <c r="L17" s="27"/>
    </row>
    <row r="18" spans="1:11" ht="21.75" customHeight="1" thickBot="1">
      <c r="A18" s="20" t="s">
        <v>27</v>
      </c>
      <c r="B18" s="33">
        <f>SUM(C18,H18,I18,J18,K18)</f>
        <v>309</v>
      </c>
      <c r="C18" s="33">
        <f>SUM(D18+E18)</f>
        <v>263</v>
      </c>
      <c r="D18" s="38">
        <v>140</v>
      </c>
      <c r="E18" s="38">
        <v>123</v>
      </c>
      <c r="F18" s="38">
        <v>152</v>
      </c>
      <c r="G18" s="38">
        <v>111</v>
      </c>
      <c r="H18" s="38">
        <v>44</v>
      </c>
      <c r="I18" s="38">
        <v>1</v>
      </c>
      <c r="J18" s="38">
        <v>0</v>
      </c>
      <c r="K18" s="39">
        <v>1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52" t="s">
        <v>72</v>
      </c>
      <c r="H22" s="152"/>
      <c r="I22" s="152"/>
      <c r="J22" s="152"/>
      <c r="K22" s="152"/>
    </row>
    <row r="23" spans="1:11" ht="30" customHeight="1">
      <c r="A23" s="153" t="s">
        <v>28</v>
      </c>
      <c r="B23" s="155" t="s">
        <v>29</v>
      </c>
      <c r="C23" s="155" t="s">
        <v>30</v>
      </c>
      <c r="D23" s="155"/>
      <c r="E23" s="155"/>
      <c r="F23" s="155"/>
      <c r="G23" s="155"/>
      <c r="H23" s="155"/>
      <c r="I23" s="155"/>
      <c r="J23" s="155"/>
      <c r="K23" s="157"/>
    </row>
    <row r="24" spans="1:11" ht="30" customHeight="1" thickBot="1">
      <c r="A24" s="154"/>
      <c r="B24" s="156"/>
      <c r="C24" s="158" t="s">
        <v>31</v>
      </c>
      <c r="D24" s="159"/>
      <c r="E24" s="159"/>
      <c r="F24" s="159"/>
      <c r="G24" s="159"/>
      <c r="H24" s="159"/>
      <c r="I24" s="159"/>
      <c r="J24" s="159"/>
      <c r="K24" s="21" t="s">
        <v>32</v>
      </c>
    </row>
    <row r="25" spans="1:19" ht="30" customHeight="1">
      <c r="A25" s="154"/>
      <c r="B25" s="156"/>
      <c r="C25" s="7" t="s">
        <v>10</v>
      </c>
      <c r="D25" s="44" t="s">
        <v>29</v>
      </c>
      <c r="E25" s="45" t="s">
        <v>33</v>
      </c>
      <c r="F25" s="45" t="s">
        <v>34</v>
      </c>
      <c r="G25" s="45" t="s">
        <v>35</v>
      </c>
      <c r="H25" s="45" t="s">
        <v>36</v>
      </c>
      <c r="I25" s="45" t="s">
        <v>37</v>
      </c>
      <c r="J25" s="46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39756</v>
      </c>
      <c r="C26" s="9">
        <v>4751</v>
      </c>
      <c r="D26" s="86">
        <f>SUM(D27:D28)</f>
        <v>22264</v>
      </c>
      <c r="E26" s="43">
        <f aca="true" t="shared" si="1" ref="E26:K26">E27+E28</f>
        <v>424</v>
      </c>
      <c r="F26" s="43">
        <f t="shared" si="1"/>
        <v>3293</v>
      </c>
      <c r="G26" s="43">
        <f t="shared" si="1"/>
        <v>2829</v>
      </c>
      <c r="H26" s="43">
        <f t="shared" si="1"/>
        <v>4734</v>
      </c>
      <c r="I26" s="43">
        <f t="shared" si="1"/>
        <v>7115</v>
      </c>
      <c r="J26" s="87">
        <f t="shared" si="1"/>
        <v>3869</v>
      </c>
      <c r="K26" s="85">
        <f t="shared" si="1"/>
        <v>12767</v>
      </c>
      <c r="N26" s="14"/>
    </row>
    <row r="27" spans="1:14" ht="30" customHeight="1">
      <c r="A27" s="24" t="s">
        <v>41</v>
      </c>
      <c r="B27" s="8">
        <f>SUM(C27:D27,K27)</f>
        <v>19137</v>
      </c>
      <c r="C27" s="83">
        <v>2416</v>
      </c>
      <c r="D27" s="88">
        <f>SUM(E27:J27)</f>
        <v>11820</v>
      </c>
      <c r="E27" s="40">
        <v>229</v>
      </c>
      <c r="F27" s="34">
        <v>1867</v>
      </c>
      <c r="G27" s="34">
        <v>1465</v>
      </c>
      <c r="H27" s="82">
        <v>2604</v>
      </c>
      <c r="I27" s="34">
        <v>3734</v>
      </c>
      <c r="J27" s="89">
        <v>1921</v>
      </c>
      <c r="K27" s="89">
        <v>4901</v>
      </c>
      <c r="L27" s="29"/>
      <c r="N27" s="14"/>
    </row>
    <row r="28" spans="1:14" ht="30" customHeight="1" thickBot="1">
      <c r="A28" s="25" t="s">
        <v>42</v>
      </c>
      <c r="B28" s="26">
        <f>SUM(C28:D28,K28)</f>
        <v>20619</v>
      </c>
      <c r="C28" s="84">
        <v>2309</v>
      </c>
      <c r="D28" s="90">
        <f>SUM(E28:J28)</f>
        <v>10444</v>
      </c>
      <c r="E28" s="41">
        <v>195</v>
      </c>
      <c r="F28" s="35">
        <v>1426</v>
      </c>
      <c r="G28" s="35">
        <v>1364</v>
      </c>
      <c r="H28" s="91">
        <v>2130</v>
      </c>
      <c r="I28" s="35">
        <v>3381</v>
      </c>
      <c r="J28" s="92">
        <v>1948</v>
      </c>
      <c r="K28" s="92">
        <v>7866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2019-10-15T05:35:23Z</dcterms:modified>
  <cp:category/>
  <cp:version/>
  <cp:contentType/>
  <cp:contentStatus/>
</cp:coreProperties>
</file>