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<sst xmlns="http://schemas.openxmlformats.org/spreadsheetml/2006/main" count="81" uniqueCount="73">
  <si>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</si>
  <si>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</si>
  <si>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</si>
  <si>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</si>
  <si>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</si>
  <si>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</si>
  <si>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</si>
  <si>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</si>
  <si>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</si>
  <si>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</si>
  <si>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</si>
  <si>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</si>
  <si>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</si>
  <si>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</si>
  <si>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</si>
  <si>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</si>
  <si>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</si>
  <si>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</si>
  <si>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</si>
  <si>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</si>
  <si>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</si>
  <si>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</si>
  <si>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</si>
  <si>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</si>
  <si>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</si>
  <si>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</si>
  <si>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</si>
  <si>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</si>
  <si>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</si>
  <si>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</si>
  <si>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</si>
  <si>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</si>
  <si>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</si>
  <si>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</si>
  <si>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</si>
  <si>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</si>
  <si>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</si>
  <si>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</si>
  <si>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</si>
  <si>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</si>
  <si>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</si>
  <si>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</si>
  <si>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</si>
  <si>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</si>
  <si>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</si>
  <si>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</si>
  <si>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</si>
  <si>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</si>
  <si>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</si>
  <si>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</si>
  <si>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</si>
  <si>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</si>
  <si>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</si>
  <si>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</si>
  <si>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</si>
  <si>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</si>
  <si>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</si>
  <si>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</si>
  <si>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</si>
  <si>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</si>
  <si>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</si>
  <si>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</si>
  <si>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</si>
  <si>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</si>
  <si>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</si>
  <si>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</si>
  <si>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</si>
  <si>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</si>
  <si>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</si>
  <si>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 xml:space="preserve">            (단위 : 세대, 명)</t>
  </si>
  <si>
    <t>2019년 8월말 주민등록인구 및 외국인 현황</t>
  </si>
  <si>
    <r>
      <t>주민등록에 의한 인구이동(8월)</t>
    </r>
    <r>
      <rPr>
        <sz val="12"/>
        <rFont val="돋움"/>
        <family val="3"/>
      </rPr>
      <t xml:space="preserve">(외국인 제외) </t>
    </r>
  </si>
  <si>
    <r>
      <t>(2019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8. 31.현재,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</si>
</sst>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indexed="8"/>
      <name val="돋움"/>
      <family val="3"/>
    </font>
    <font>
      <b/>
      <sz val="11"/>
      <color indexed="10"/>
      <name val="바탕체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  <font>
      <b/>
      <sz val="11"/>
      <color rgb="FFFF0000"/>
      <name val="바탕체"/>
      <family val="1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17" xfId="0" applyNumberFormat="1" applyFont="1" applyBorder="1" applyAlignment="1">
      <alignment vertical="center"/>
    </xf>
    <xf numFmtId="0" fontId="62" fillId="37" borderId="10" xfId="0" applyFont="1" applyFill="1" applyBorder="1" applyAlignment="1">
      <alignment horizontal="center" vertical="center"/>
    </xf>
    <xf numFmtId="0" fontId="62" fillId="37" borderId="15" xfId="0" applyFont="1" applyFill="1" applyBorder="1" applyAlignment="1">
      <alignment horizontal="center" vertical="center"/>
    </xf>
    <xf numFmtId="0" fontId="62" fillId="37" borderId="17" xfId="0" applyFont="1" applyFill="1" applyBorder="1" applyAlignment="1">
      <alignment horizontal="center" vertical="center"/>
    </xf>
    <xf numFmtId="0" fontId="62" fillId="37" borderId="18" xfId="0" applyFont="1" applyFill="1" applyBorder="1" applyAlignment="1">
      <alignment horizontal="center" vertical="center"/>
    </xf>
    <xf numFmtId="179" fontId="62" fillId="0" borderId="10" xfId="0" applyNumberFormat="1" applyFont="1" applyBorder="1" applyAlignment="1">
      <alignment vertical="center"/>
    </xf>
    <xf numFmtId="179" fontId="62" fillId="0" borderId="17" xfId="0" applyNumberFormat="1" applyFont="1" applyBorder="1" applyAlignment="1">
      <alignment vertical="center"/>
    </xf>
    <xf numFmtId="0" fontId="63" fillId="0" borderId="0" xfId="75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4" fillId="38" borderId="10" xfId="75" applyFont="1" applyFill="1" applyBorder="1" applyAlignment="1">
      <alignment horizontal="center" vertical="center"/>
      <protection/>
    </xf>
    <xf numFmtId="0" fontId="64" fillId="38" borderId="15" xfId="75" applyFont="1" applyFill="1" applyBorder="1" applyAlignment="1">
      <alignment horizontal="center" vertical="center"/>
      <protection/>
    </xf>
    <xf numFmtId="180" fontId="64" fillId="38" borderId="14" xfId="49" applyNumberFormat="1" applyFont="1" applyFill="1" applyBorder="1" applyAlignment="1">
      <alignment horizontal="center" vertical="center"/>
    </xf>
    <xf numFmtId="41" fontId="65" fillId="38" borderId="22" xfId="75" applyNumberFormat="1" applyFont="1" applyFill="1" applyBorder="1" applyAlignment="1">
      <alignment horizontal="center" vertical="center"/>
      <protection/>
    </xf>
    <xf numFmtId="41" fontId="65" fillId="38" borderId="22" xfId="75" applyNumberFormat="1" applyFont="1" applyFill="1" applyBorder="1" applyAlignment="1">
      <alignment horizontal="center" vertical="center" wrapText="1"/>
      <protection/>
    </xf>
    <xf numFmtId="41" fontId="65" fillId="38" borderId="17" xfId="49" applyFont="1" applyFill="1" applyBorder="1" applyAlignment="1">
      <alignment horizontal="right" vertical="center"/>
    </xf>
    <xf numFmtId="41" fontId="65" fillId="38" borderId="18" xfId="49" applyFont="1" applyFill="1" applyBorder="1" applyAlignment="1">
      <alignment horizontal="right" vertical="center"/>
    </xf>
    <xf numFmtId="0" fontId="66" fillId="0" borderId="19" xfId="75" applyFont="1" applyFill="1" applyBorder="1" applyAlignment="1">
      <alignment horizontal="center" vertical="center"/>
      <protection/>
    </xf>
    <xf numFmtId="179" fontId="67" fillId="0" borderId="20" xfId="87" applyNumberFormat="1" applyFont="1" applyBorder="1">
      <alignment vertical="center"/>
      <protection/>
    </xf>
    <xf numFmtId="179" fontId="67" fillId="0" borderId="20" xfId="0" applyNumberFormat="1" applyFont="1" applyBorder="1" applyAlignment="1">
      <alignment vertical="center"/>
    </xf>
    <xf numFmtId="179" fontId="67" fillId="0" borderId="20" xfId="64" applyNumberFormat="1" applyFont="1" applyBorder="1">
      <alignment vertical="center"/>
      <protection/>
    </xf>
    <xf numFmtId="179" fontId="67" fillId="0" borderId="20" xfId="65" applyNumberFormat="1" applyFont="1" applyBorder="1">
      <alignment vertical="center"/>
      <protection/>
    </xf>
    <xf numFmtId="0" fontId="66" fillId="0" borderId="13" xfId="75" applyFont="1" applyFill="1" applyBorder="1" applyAlignment="1">
      <alignment horizontal="center" vertical="center"/>
      <protection/>
    </xf>
    <xf numFmtId="179" fontId="67" fillId="0" borderId="10" xfId="87" applyNumberFormat="1" applyFont="1" applyBorder="1">
      <alignment vertical="center"/>
      <protection/>
    </xf>
    <xf numFmtId="179" fontId="67" fillId="0" borderId="10" xfId="0" applyNumberFormat="1" applyFont="1" applyBorder="1" applyAlignment="1">
      <alignment vertical="center"/>
    </xf>
    <xf numFmtId="179" fontId="67" fillId="0" borderId="10" xfId="64" applyNumberFormat="1" applyFont="1" applyBorder="1">
      <alignment vertical="center"/>
      <protection/>
    </xf>
    <xf numFmtId="179" fontId="67" fillId="0" borderId="10" xfId="65" applyNumberFormat="1" applyFont="1" applyBorder="1">
      <alignment vertical="center"/>
      <protection/>
    </xf>
    <xf numFmtId="0" fontId="66" fillId="0" borderId="14" xfId="75" applyFont="1" applyFill="1" applyBorder="1" applyAlignment="1">
      <alignment horizontal="center" vertical="center"/>
      <protection/>
    </xf>
    <xf numFmtId="179" fontId="67" fillId="0" borderId="17" xfId="87" applyNumberFormat="1" applyFont="1" applyBorder="1">
      <alignment vertical="center"/>
      <protection/>
    </xf>
    <xf numFmtId="179" fontId="67" fillId="0" borderId="17" xfId="0" applyNumberFormat="1" applyFont="1" applyBorder="1" applyAlignment="1">
      <alignment vertical="center"/>
    </xf>
    <xf numFmtId="179" fontId="67" fillId="0" borderId="17" xfId="64" applyNumberFormat="1" applyFont="1" applyBorder="1">
      <alignment vertical="center"/>
      <protection/>
    </xf>
    <xf numFmtId="179" fontId="67" fillId="0" borderId="17" xfId="65" applyNumberFormat="1" applyFont="1" applyBorder="1">
      <alignment vertical="center"/>
      <protection/>
    </xf>
    <xf numFmtId="41" fontId="65" fillId="39" borderId="23" xfId="49" applyFont="1" applyFill="1" applyBorder="1" applyAlignment="1">
      <alignment horizontal="right" vertical="center"/>
    </xf>
    <xf numFmtId="41" fontId="68" fillId="39" borderId="24" xfId="49" applyFont="1" applyFill="1" applyBorder="1" applyAlignment="1">
      <alignment horizontal="right" vertical="center"/>
    </xf>
    <xf numFmtId="41" fontId="68" fillId="39" borderId="21" xfId="49" applyFont="1" applyFill="1" applyBorder="1" applyAlignment="1">
      <alignment horizontal="right" vertical="center"/>
    </xf>
    <xf numFmtId="41" fontId="65" fillId="39" borderId="10" xfId="49" applyFont="1" applyFill="1" applyBorder="1" applyAlignment="1">
      <alignment horizontal="right" vertical="center"/>
    </xf>
    <xf numFmtId="41" fontId="68" fillId="39" borderId="11" xfId="49" applyFont="1" applyFill="1" applyBorder="1" applyAlignment="1">
      <alignment horizontal="right" vertical="center"/>
    </xf>
    <xf numFmtId="41" fontId="68" fillId="39" borderId="15" xfId="49" applyFont="1" applyFill="1" applyBorder="1" applyAlignment="1">
      <alignment horizontal="right" vertical="center"/>
    </xf>
    <xf numFmtId="41" fontId="65" fillId="39" borderId="17" xfId="49" applyFont="1" applyFill="1" applyBorder="1" applyAlignment="1">
      <alignment horizontal="right" vertical="center"/>
    </xf>
    <xf numFmtId="41" fontId="68" fillId="39" borderId="17" xfId="49" applyFont="1" applyFill="1" applyBorder="1" applyAlignment="1">
      <alignment horizontal="right" vertical="center"/>
    </xf>
    <xf numFmtId="41" fontId="68" fillId="39" borderId="18" xfId="49" applyFont="1" applyFill="1" applyBorder="1" applyAlignment="1">
      <alignment horizontal="right" vertical="center"/>
    </xf>
    <xf numFmtId="0" fontId="69" fillId="0" borderId="0" xfId="75" applyFont="1" applyBorder="1" applyAlignment="1">
      <alignment horizontal="right" vertical="center"/>
      <protection/>
    </xf>
    <xf numFmtId="0" fontId="70" fillId="0" borderId="0" xfId="75" applyFont="1" applyBorder="1" applyAlignment="1">
      <alignment horizontal="right" vertical="center"/>
      <protection/>
    </xf>
    <xf numFmtId="0" fontId="66" fillId="0" borderId="0" xfId="75" applyFont="1" applyBorder="1" applyAlignment="1">
      <alignment vertical="center"/>
      <protection/>
    </xf>
    <xf numFmtId="0" fontId="69" fillId="0" borderId="0" xfId="75" applyFont="1" applyAlignment="1">
      <alignment/>
      <protection/>
    </xf>
    <xf numFmtId="179" fontId="71" fillId="0" borderId="10" xfId="0" applyNumberFormat="1" applyFont="1" applyFill="1" applyBorder="1" applyAlignment="1">
      <alignment vertical="center"/>
    </xf>
    <xf numFmtId="179" fontId="62" fillId="0" borderId="11" xfId="0" applyNumberFormat="1" applyFont="1" applyBorder="1" applyAlignment="1">
      <alignment vertical="center"/>
    </xf>
    <xf numFmtId="179" fontId="62" fillId="0" borderId="25" xfId="0" applyNumberFormat="1" applyFont="1" applyBorder="1" applyAlignment="1">
      <alignment vertical="center"/>
    </xf>
    <xf numFmtId="178" fontId="7" fillId="34" borderId="16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178" fontId="7" fillId="0" borderId="13" xfId="0" applyNumberFormat="1" applyFont="1" applyBorder="1" applyAlignment="1">
      <alignment horizontal="center" vertical="center"/>
    </xf>
    <xf numFmtId="179" fontId="61" fillId="0" borderId="15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179" fontId="71" fillId="0" borderId="17" xfId="0" applyNumberFormat="1" applyFont="1" applyFill="1" applyBorder="1" applyAlignment="1">
      <alignment vertical="center"/>
    </xf>
    <xf numFmtId="179" fontId="61" fillId="0" borderId="18" xfId="0" applyNumberFormat="1" applyFont="1" applyBorder="1" applyAlignment="1">
      <alignment vertical="center"/>
    </xf>
    <xf numFmtId="0" fontId="69" fillId="0" borderId="0" xfId="75" applyFont="1" applyBorder="1" applyAlignment="1">
      <alignment horizontal="center" vertical="center"/>
      <protection/>
    </xf>
    <xf numFmtId="0" fontId="66" fillId="38" borderId="20" xfId="75" applyFont="1" applyFill="1" applyBorder="1" applyAlignment="1">
      <alignment horizontal="center" vertical="center" wrapText="1"/>
      <protection/>
    </xf>
    <xf numFmtId="0" fontId="66" fillId="38" borderId="20" xfId="75" applyFont="1" applyFill="1" applyBorder="1" applyAlignment="1">
      <alignment horizontal="center" vertical="center"/>
      <protection/>
    </xf>
    <xf numFmtId="0" fontId="66" fillId="38" borderId="21" xfId="75" applyFont="1" applyFill="1" applyBorder="1" applyAlignment="1">
      <alignment horizontal="center" vertical="center"/>
      <protection/>
    </xf>
    <xf numFmtId="0" fontId="64" fillId="38" borderId="19" xfId="75" applyFont="1" applyFill="1" applyBorder="1" applyAlignment="1">
      <alignment horizontal="center" vertical="center" wrapText="1"/>
      <protection/>
    </xf>
    <xf numFmtId="0" fontId="64" fillId="38" borderId="13" xfId="75" applyFont="1" applyFill="1" applyBorder="1" applyAlignment="1">
      <alignment horizontal="center" vertical="center"/>
      <protection/>
    </xf>
    <xf numFmtId="0" fontId="64" fillId="38" borderId="20" xfId="75" applyFont="1" applyFill="1" applyBorder="1" applyAlignment="1">
      <alignment horizontal="center" vertical="center"/>
      <protection/>
    </xf>
    <xf numFmtId="0" fontId="64" fillId="38" borderId="20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0" borderId="25" xfId="48" applyNumberFormat="1" applyFont="1" applyBorder="1" applyAlignment="1">
      <alignment horizontal="center" vertical="center"/>
    </xf>
    <xf numFmtId="176" fontId="7" fillId="0" borderId="32" xfId="48" applyNumberFormat="1" applyFont="1" applyBorder="1" applyAlignment="1">
      <alignment horizontal="center" vertical="center"/>
    </xf>
    <xf numFmtId="177" fontId="8" fillId="0" borderId="10" xfId="48" applyNumberFormat="1" applyFont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176" fontId="14" fillId="0" borderId="11" xfId="48" applyNumberFormat="1" applyFont="1" applyBorder="1" applyAlignment="1">
      <alignment horizontal="center" vertical="center"/>
    </xf>
    <xf numFmtId="176" fontId="14" fillId="0" borderId="16" xfId="48" applyNumberFormat="1" applyFont="1" applyBorder="1" applyAlignment="1" quotePrefix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16" fillId="0" borderId="16" xfId="48" applyNumberFormat="1" applyFont="1" applyBorder="1" applyAlignment="1">
      <alignment horizontal="center" vertical="center"/>
    </xf>
    <xf numFmtId="178" fontId="7" fillId="0" borderId="40" xfId="50" applyNumberFormat="1" applyFont="1" applyBorder="1" applyAlignment="1" quotePrefix="1">
      <alignment horizontal="center" vertical="center"/>
    </xf>
    <xf numFmtId="178" fontId="7" fillId="0" borderId="41" xfId="50" applyNumberFormat="1" applyFont="1" applyBorder="1" applyAlignment="1" quotePrefix="1">
      <alignment horizontal="center" vertical="center"/>
    </xf>
    <xf numFmtId="178" fontId="7" fillId="0" borderId="40" xfId="48" applyNumberFormat="1" applyFont="1" applyBorder="1" applyAlignment="1">
      <alignment horizontal="center" vertical="center"/>
    </xf>
    <xf numFmtId="178" fontId="7" fillId="0" borderId="41" xfId="48" applyNumberFormat="1" applyFont="1" applyBorder="1" applyAlignment="1">
      <alignment horizontal="center" vertical="center"/>
    </xf>
    <xf numFmtId="178" fontId="7" fillId="0" borderId="10" xfId="50" applyNumberFormat="1" applyFont="1" applyBorder="1" applyAlignment="1" quotePrefix="1">
      <alignment horizontal="center" vertical="center"/>
    </xf>
    <xf numFmtId="178" fontId="7" fillId="0" borderId="40" xfId="50" applyNumberFormat="1" applyFont="1" applyFill="1" applyBorder="1" applyAlignment="1">
      <alignment horizontal="center" vertical="center"/>
    </xf>
    <xf numFmtId="178" fontId="7" fillId="0" borderId="41" xfId="50" applyNumberFormat="1" applyFont="1" applyFill="1" applyBorder="1" applyAlignment="1">
      <alignment horizontal="center" vertical="center"/>
    </xf>
    <xf numFmtId="178" fontId="7" fillId="0" borderId="40" xfId="50" applyNumberFormat="1" applyFont="1" applyFill="1" applyBorder="1" applyAlignment="1" quotePrefix="1">
      <alignment horizontal="center" vertical="center"/>
    </xf>
    <xf numFmtId="178" fontId="7" fillId="0" borderId="41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28" xfId="50" applyNumberFormat="1" applyFont="1" applyFill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28" xfId="50" applyNumberFormat="1" applyFont="1" applyFill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28" xfId="48" applyNumberFormat="1" applyFont="1" applyBorder="1" applyAlignment="1">
      <alignment horizontal="center" vertical="center"/>
    </xf>
  </cellXfs>
  <cellStyles count="7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3" xfId="84"/>
    <cellStyle name="표준 4" xfId="85"/>
    <cellStyle name="표준 5" xfId="86"/>
    <cellStyle name="표준 6" xfId="87"/>
    <cellStyle name="표준 7" xfId="88"/>
    <cellStyle name="표준 8" xfId="89"/>
    <cellStyle name="표준 9" xfId="90"/>
    <cellStyle name="Hyperlink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10" customWidth="1"/>
    <col min="2" max="2" width="13.5" style="10" customWidth="1"/>
    <col min="3" max="3" width="13.83203125" style="10" customWidth="1"/>
    <col min="4" max="4" width="13.66015625" style="10" customWidth="1"/>
    <col min="5" max="6" width="14.16015625" style="10" customWidth="1"/>
    <col min="7" max="7" width="14" style="10" customWidth="1"/>
    <col min="8" max="8" width="14.5" style="10" customWidth="1"/>
    <col min="9" max="9" width="11.66015625" style="10" customWidth="1"/>
    <col min="10" max="10" width="11.5" style="10" customWidth="1"/>
    <col min="11" max="11" width="11.33203125" style="10" customWidth="1"/>
    <col min="12" max="12" width="23.66015625" style="10" customWidth="1"/>
    <col min="13" max="16384" width="9.33203125" style="10" customWidth="1"/>
  </cols>
  <sheetData>
    <row r="1" spans="1:11" ht="7.5" customHeight="1">
      <c r="A1" s="101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0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9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81" customFormat="1" ht="16.5" customHeight="1" thickBot="1">
      <c r="A5" s="93" t="s">
        <v>45</v>
      </c>
      <c r="B5" s="80"/>
      <c r="F5" s="78"/>
      <c r="G5" s="78"/>
      <c r="H5" s="78"/>
      <c r="I5" s="78"/>
      <c r="J5" s="78"/>
      <c r="K5" s="79" t="s">
        <v>69</v>
      </c>
    </row>
    <row r="6" spans="1:11" s="12" customFormat="1" ht="27" customHeight="1">
      <c r="A6" s="97" t="s">
        <v>46</v>
      </c>
      <c r="B6" s="99" t="s">
        <v>47</v>
      </c>
      <c r="C6" s="99"/>
      <c r="D6" s="99"/>
      <c r="E6" s="100" t="s">
        <v>48</v>
      </c>
      <c r="F6" s="100"/>
      <c r="G6" s="100"/>
      <c r="H6" s="100"/>
      <c r="I6" s="94" t="s">
        <v>49</v>
      </c>
      <c r="J6" s="95"/>
      <c r="K6" s="96"/>
    </row>
    <row r="7" spans="1:11" s="12" customFormat="1" ht="29.25" customHeight="1">
      <c r="A7" s="98"/>
      <c r="B7" s="47" t="s">
        <v>50</v>
      </c>
      <c r="C7" s="47" t="s">
        <v>51</v>
      </c>
      <c r="D7" s="47" t="s">
        <v>52</v>
      </c>
      <c r="E7" s="47" t="s">
        <v>50</v>
      </c>
      <c r="F7" s="47" t="s">
        <v>51</v>
      </c>
      <c r="G7" s="47" t="s">
        <v>52</v>
      </c>
      <c r="H7" s="47" t="s">
        <v>53</v>
      </c>
      <c r="I7" s="47" t="s">
        <v>50</v>
      </c>
      <c r="J7" s="47" t="s">
        <v>51</v>
      </c>
      <c r="K7" s="48" t="s">
        <v>52</v>
      </c>
    </row>
    <row r="8" spans="1:12" ht="30.75" customHeight="1" thickBot="1">
      <c r="A8" s="49" t="s">
        <v>13</v>
      </c>
      <c r="B8" s="50">
        <f>SUM(B9:B19)</f>
        <v>40229</v>
      </c>
      <c r="C8" s="50">
        <f>SUM(C9:C19)</f>
        <v>19352</v>
      </c>
      <c r="D8" s="50">
        <f>SUM(D9:D19)</f>
        <v>20877</v>
      </c>
      <c r="E8" s="50">
        <v>39800</v>
      </c>
      <c r="F8" s="50">
        <v>19135</v>
      </c>
      <c r="G8" s="50">
        <v>20665</v>
      </c>
      <c r="H8" s="51">
        <v>20384</v>
      </c>
      <c r="I8" s="52">
        <f>SUM(I9:I19)</f>
        <v>429</v>
      </c>
      <c r="J8" s="52">
        <f>SUM(J9:J19)</f>
        <v>217</v>
      </c>
      <c r="K8" s="53">
        <f>SUM(K9:K19)</f>
        <v>212</v>
      </c>
      <c r="L8" s="13"/>
    </row>
    <row r="9" spans="1:12" ht="30.75" customHeight="1">
      <c r="A9" s="54" t="s">
        <v>54</v>
      </c>
      <c r="B9" s="55">
        <f>SUM(C9:D9)</f>
        <v>18910</v>
      </c>
      <c r="C9" s="56">
        <f>SUM(F9,J9)</f>
        <v>9166</v>
      </c>
      <c r="D9" s="56">
        <f>SUM(G9,K9)</f>
        <v>9744</v>
      </c>
      <c r="E9" s="57">
        <v>18737</v>
      </c>
      <c r="F9" s="58">
        <v>9097</v>
      </c>
      <c r="G9" s="58">
        <v>9640</v>
      </c>
      <c r="H9" s="58">
        <v>8446</v>
      </c>
      <c r="I9" s="69">
        <f>SUM(J9:K9)</f>
        <v>173</v>
      </c>
      <c r="J9" s="70">
        <v>69</v>
      </c>
      <c r="K9" s="71">
        <v>104</v>
      </c>
      <c r="L9" s="13"/>
    </row>
    <row r="10" spans="1:12" ht="30.75" customHeight="1">
      <c r="A10" s="59" t="s">
        <v>55</v>
      </c>
      <c r="B10" s="60">
        <f>SUM(C10:D10)</f>
        <v>2239</v>
      </c>
      <c r="C10" s="61">
        <f>SUM(F10,J10)</f>
        <v>1061</v>
      </c>
      <c r="D10" s="61">
        <f aca="true" t="shared" si="0" ref="D10:D19">SUM(G10,K10)</f>
        <v>1178</v>
      </c>
      <c r="E10" s="62">
        <v>2226</v>
      </c>
      <c r="F10" s="63">
        <v>1056</v>
      </c>
      <c r="G10" s="63">
        <v>1170</v>
      </c>
      <c r="H10" s="63">
        <v>1334</v>
      </c>
      <c r="I10" s="72">
        <f>SUM(J10:K10)</f>
        <v>13</v>
      </c>
      <c r="J10" s="73">
        <v>5</v>
      </c>
      <c r="K10" s="74">
        <v>8</v>
      </c>
      <c r="L10" s="13"/>
    </row>
    <row r="11" spans="1:12" ht="30.75" customHeight="1">
      <c r="A11" s="59" t="s">
        <v>56</v>
      </c>
      <c r="B11" s="60">
        <f>SUM(C11:D11)</f>
        <v>1644</v>
      </c>
      <c r="C11" s="61">
        <f>SUM(F11,J11)</f>
        <v>809</v>
      </c>
      <c r="D11" s="61">
        <f t="shared" si="0"/>
        <v>835</v>
      </c>
      <c r="E11" s="62">
        <v>1630</v>
      </c>
      <c r="F11" s="63">
        <v>805</v>
      </c>
      <c r="G11" s="63">
        <v>825</v>
      </c>
      <c r="H11" s="63">
        <v>982</v>
      </c>
      <c r="I11" s="72">
        <f aca="true" t="shared" si="1" ref="I11:I18">SUM(J11:K11)</f>
        <v>14</v>
      </c>
      <c r="J11" s="73">
        <v>4</v>
      </c>
      <c r="K11" s="74">
        <v>10</v>
      </c>
      <c r="L11" s="13"/>
    </row>
    <row r="12" spans="1:12" ht="30.75" customHeight="1">
      <c r="A12" s="59" t="s">
        <v>57</v>
      </c>
      <c r="B12" s="60">
        <f aca="true" t="shared" si="2" ref="B12:B19">SUM(C12:D12)</f>
        <v>1731</v>
      </c>
      <c r="C12" s="61">
        <f>SUM(F12,J12)</f>
        <v>807</v>
      </c>
      <c r="D12" s="61">
        <f t="shared" si="0"/>
        <v>924</v>
      </c>
      <c r="E12" s="62">
        <v>1703</v>
      </c>
      <c r="F12" s="63">
        <v>789</v>
      </c>
      <c r="G12" s="63">
        <v>914</v>
      </c>
      <c r="H12" s="63">
        <v>1006</v>
      </c>
      <c r="I12" s="72">
        <f t="shared" si="1"/>
        <v>28</v>
      </c>
      <c r="J12" s="73">
        <v>18</v>
      </c>
      <c r="K12" s="74">
        <v>10</v>
      </c>
      <c r="L12" s="13"/>
    </row>
    <row r="13" spans="1:12" ht="30.75" customHeight="1">
      <c r="A13" s="59" t="s">
        <v>58</v>
      </c>
      <c r="B13" s="60">
        <f t="shared" si="2"/>
        <v>2520</v>
      </c>
      <c r="C13" s="61">
        <f>SUM(F13,J13)</f>
        <v>1248</v>
      </c>
      <c r="D13" s="61">
        <f t="shared" si="0"/>
        <v>1272</v>
      </c>
      <c r="E13" s="62">
        <v>2465</v>
      </c>
      <c r="F13" s="63">
        <v>1208</v>
      </c>
      <c r="G13" s="63">
        <v>1257</v>
      </c>
      <c r="H13" s="63">
        <v>1345</v>
      </c>
      <c r="I13" s="72">
        <f t="shared" si="1"/>
        <v>55</v>
      </c>
      <c r="J13" s="73">
        <v>40</v>
      </c>
      <c r="K13" s="74">
        <v>15</v>
      </c>
      <c r="L13" s="13"/>
    </row>
    <row r="14" spans="1:12" ht="30.75" customHeight="1">
      <c r="A14" s="59" t="s">
        <v>59</v>
      </c>
      <c r="B14" s="60">
        <f t="shared" si="2"/>
        <v>2135</v>
      </c>
      <c r="C14" s="61">
        <f>SUM(F14,J14)</f>
        <v>1026</v>
      </c>
      <c r="D14" s="61">
        <f t="shared" si="0"/>
        <v>1109</v>
      </c>
      <c r="E14" s="62">
        <v>2102</v>
      </c>
      <c r="F14" s="63">
        <v>1003</v>
      </c>
      <c r="G14" s="63">
        <v>1099</v>
      </c>
      <c r="H14" s="63">
        <v>1152</v>
      </c>
      <c r="I14" s="72">
        <f t="shared" si="1"/>
        <v>33</v>
      </c>
      <c r="J14" s="73">
        <v>23</v>
      </c>
      <c r="K14" s="74">
        <v>10</v>
      </c>
      <c r="L14" s="13"/>
    </row>
    <row r="15" spans="1:12" ht="30.75" customHeight="1">
      <c r="A15" s="59" t="s">
        <v>60</v>
      </c>
      <c r="B15" s="60">
        <f t="shared" si="2"/>
        <v>4745</v>
      </c>
      <c r="C15" s="61">
        <f>SUM(F15,J15)</f>
        <v>2241</v>
      </c>
      <c r="D15" s="61">
        <f t="shared" si="0"/>
        <v>2504</v>
      </c>
      <c r="E15" s="62">
        <v>4677</v>
      </c>
      <c r="F15" s="63">
        <v>2195</v>
      </c>
      <c r="G15" s="63">
        <v>2482</v>
      </c>
      <c r="H15" s="63">
        <v>2609</v>
      </c>
      <c r="I15" s="72">
        <f t="shared" si="1"/>
        <v>68</v>
      </c>
      <c r="J15" s="73">
        <v>46</v>
      </c>
      <c r="K15" s="74">
        <v>22</v>
      </c>
      <c r="L15" s="13"/>
    </row>
    <row r="16" spans="1:12" ht="30.75" customHeight="1">
      <c r="A16" s="59" t="s">
        <v>61</v>
      </c>
      <c r="B16" s="60">
        <f t="shared" si="2"/>
        <v>1439</v>
      </c>
      <c r="C16" s="61">
        <f>SUM(F16,J16)</f>
        <v>679</v>
      </c>
      <c r="D16" s="61">
        <f t="shared" si="0"/>
        <v>760</v>
      </c>
      <c r="E16" s="62">
        <v>1424</v>
      </c>
      <c r="F16" s="63">
        <v>673</v>
      </c>
      <c r="G16" s="63">
        <v>751</v>
      </c>
      <c r="H16" s="63">
        <v>824</v>
      </c>
      <c r="I16" s="72">
        <f t="shared" si="1"/>
        <v>15</v>
      </c>
      <c r="J16" s="73">
        <v>6</v>
      </c>
      <c r="K16" s="74">
        <v>9</v>
      </c>
      <c r="L16" s="13"/>
    </row>
    <row r="17" spans="1:12" ht="30.75" customHeight="1">
      <c r="A17" s="59" t="s">
        <v>62</v>
      </c>
      <c r="B17" s="60">
        <f t="shared" si="2"/>
        <v>1904</v>
      </c>
      <c r="C17" s="61">
        <f>SUM(F17,J17)</f>
        <v>887</v>
      </c>
      <c r="D17" s="61">
        <f t="shared" si="0"/>
        <v>1017</v>
      </c>
      <c r="E17" s="62">
        <v>1894</v>
      </c>
      <c r="F17" s="63">
        <v>884</v>
      </c>
      <c r="G17" s="63">
        <v>1010</v>
      </c>
      <c r="H17" s="63">
        <v>1050</v>
      </c>
      <c r="I17" s="72">
        <f t="shared" si="1"/>
        <v>10</v>
      </c>
      <c r="J17" s="73">
        <v>3</v>
      </c>
      <c r="K17" s="74">
        <v>7</v>
      </c>
      <c r="L17" s="13"/>
    </row>
    <row r="18" spans="1:12" ht="30.75" customHeight="1">
      <c r="A18" s="59" t="s">
        <v>63</v>
      </c>
      <c r="B18" s="60">
        <f t="shared" si="2"/>
        <v>1580</v>
      </c>
      <c r="C18" s="61">
        <f>SUM(F18,J18)</f>
        <v>772</v>
      </c>
      <c r="D18" s="61">
        <f t="shared" si="0"/>
        <v>808</v>
      </c>
      <c r="E18" s="62">
        <v>1567</v>
      </c>
      <c r="F18" s="63">
        <v>771</v>
      </c>
      <c r="G18" s="63">
        <v>796</v>
      </c>
      <c r="H18" s="63">
        <v>893</v>
      </c>
      <c r="I18" s="72">
        <f t="shared" si="1"/>
        <v>13</v>
      </c>
      <c r="J18" s="73">
        <v>1</v>
      </c>
      <c r="K18" s="74">
        <v>12</v>
      </c>
      <c r="L18" s="13"/>
    </row>
    <row r="19" spans="1:12" ht="30.75" customHeight="1" thickBot="1">
      <c r="A19" s="64" t="s">
        <v>64</v>
      </c>
      <c r="B19" s="65">
        <f t="shared" si="2"/>
        <v>1382</v>
      </c>
      <c r="C19" s="66">
        <f>SUM(F19,J19)</f>
        <v>656</v>
      </c>
      <c r="D19" s="66">
        <f t="shared" si="0"/>
        <v>726</v>
      </c>
      <c r="E19" s="67">
        <v>1375</v>
      </c>
      <c r="F19" s="68">
        <v>654</v>
      </c>
      <c r="G19" s="68">
        <v>721</v>
      </c>
      <c r="H19" s="68">
        <v>743</v>
      </c>
      <c r="I19" s="75">
        <f>SUM(J19:K19)</f>
        <v>7</v>
      </c>
      <c r="J19" s="76">
        <v>2</v>
      </c>
      <c r="K19" s="77">
        <v>5</v>
      </c>
      <c r="L19" s="13"/>
    </row>
    <row r="20" spans="9:11" ht="24" customHeight="1">
      <c r="I20" s="13"/>
      <c r="J20" s="13"/>
      <c r="K20" s="13"/>
    </row>
    <row r="22" ht="13.5">
      <c r="I22" s="42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="90" zoomScaleNormal="90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6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" thickBot="1">
      <c r="A3" s="136" t="s">
        <v>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9.5" customHeight="1">
      <c r="A4" s="128" t="s">
        <v>44</v>
      </c>
      <c r="B4" s="130" t="s">
        <v>12</v>
      </c>
      <c r="C4" s="131"/>
      <c r="D4" s="130" t="s">
        <v>14</v>
      </c>
      <c r="E4" s="138"/>
      <c r="F4" s="138"/>
      <c r="G4" s="138"/>
      <c r="H4" s="138"/>
      <c r="I4" s="131"/>
      <c r="J4" s="130" t="s">
        <v>15</v>
      </c>
      <c r="K4" s="139"/>
    </row>
    <row r="5" spans="1:11" ht="19.5" customHeight="1">
      <c r="A5" s="129"/>
      <c r="B5" s="132"/>
      <c r="C5" s="133"/>
      <c r="D5" s="137" t="s">
        <v>13</v>
      </c>
      <c r="E5" s="137"/>
      <c r="F5" s="134" t="s">
        <v>16</v>
      </c>
      <c r="G5" s="135"/>
      <c r="H5" s="134" t="s">
        <v>17</v>
      </c>
      <c r="I5" s="135"/>
      <c r="J5" s="132"/>
      <c r="K5" s="140"/>
    </row>
    <row r="6" spans="1:11" s="1" customFormat="1" ht="21.75" customHeight="1">
      <c r="A6" s="15" t="s">
        <v>66</v>
      </c>
      <c r="B6" s="127">
        <f>B8-B7</f>
        <v>12</v>
      </c>
      <c r="C6" s="127"/>
      <c r="D6" s="127">
        <f>D8-D7</f>
        <v>-32</v>
      </c>
      <c r="E6" s="127"/>
      <c r="F6" s="127">
        <f>F8-F7</f>
        <v>-5</v>
      </c>
      <c r="G6" s="127"/>
      <c r="H6" s="127">
        <f>H8-H7</f>
        <v>-27</v>
      </c>
      <c r="I6" s="127"/>
      <c r="J6" s="143"/>
      <c r="K6" s="144"/>
    </row>
    <row r="7" spans="1:11" ht="21.75" customHeight="1">
      <c r="A7" s="16" t="s">
        <v>18</v>
      </c>
      <c r="B7" s="149">
        <v>20372</v>
      </c>
      <c r="C7" s="149"/>
      <c r="D7" s="158">
        <v>39832</v>
      </c>
      <c r="E7" s="159"/>
      <c r="F7" s="154">
        <v>19140</v>
      </c>
      <c r="G7" s="155"/>
      <c r="H7" s="156">
        <v>20692</v>
      </c>
      <c r="I7" s="157"/>
      <c r="J7" s="141"/>
      <c r="K7" s="142"/>
    </row>
    <row r="8" spans="1:11" ht="21.75" customHeight="1" thickBot="1">
      <c r="A8" s="17" t="s">
        <v>19</v>
      </c>
      <c r="B8" s="145">
        <v>20384</v>
      </c>
      <c r="C8" s="146"/>
      <c r="D8" s="147">
        <v>39800</v>
      </c>
      <c r="E8" s="148"/>
      <c r="F8" s="150">
        <v>19135</v>
      </c>
      <c r="G8" s="151"/>
      <c r="H8" s="152">
        <v>20665</v>
      </c>
      <c r="I8" s="153"/>
      <c r="J8" s="125"/>
      <c r="K8" s="126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6" t="s">
        <v>71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3" ht="21.75" customHeight="1" thickBot="1">
      <c r="A12" s="114" t="s">
        <v>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M12" s="2" t="s">
        <v>65</v>
      </c>
    </row>
    <row r="13" spans="1:11" ht="21.75" customHeight="1">
      <c r="A13" s="119" t="s">
        <v>11</v>
      </c>
      <c r="B13" s="122" t="s">
        <v>20</v>
      </c>
      <c r="C13" s="122" t="s">
        <v>21</v>
      </c>
      <c r="D13" s="122"/>
      <c r="E13" s="122"/>
      <c r="F13" s="122"/>
      <c r="G13" s="122"/>
      <c r="H13" s="103" t="s">
        <v>22</v>
      </c>
      <c r="I13" s="103" t="s">
        <v>23</v>
      </c>
      <c r="J13" s="122" t="s">
        <v>24</v>
      </c>
      <c r="K13" s="123" t="s">
        <v>2</v>
      </c>
    </row>
    <row r="14" spans="1:11" ht="21.75" customHeight="1">
      <c r="A14" s="120"/>
      <c r="B14" s="104"/>
      <c r="C14" s="117" t="s">
        <v>25</v>
      </c>
      <c r="D14" s="115" t="s">
        <v>3</v>
      </c>
      <c r="E14" s="116"/>
      <c r="F14" s="104" t="s">
        <v>4</v>
      </c>
      <c r="G14" s="104"/>
      <c r="H14" s="104"/>
      <c r="I14" s="104"/>
      <c r="J14" s="104"/>
      <c r="K14" s="124"/>
    </row>
    <row r="15" spans="1:11" ht="21.75" customHeight="1">
      <c r="A15" s="121"/>
      <c r="B15" s="104"/>
      <c r="C15" s="118"/>
      <c r="D15" s="6" t="s">
        <v>0</v>
      </c>
      <c r="E15" s="6" t="s">
        <v>1</v>
      </c>
      <c r="F15" s="6" t="s">
        <v>5</v>
      </c>
      <c r="G15" s="6" t="s">
        <v>6</v>
      </c>
      <c r="H15" s="104"/>
      <c r="I15" s="104"/>
      <c r="J15" s="104"/>
      <c r="K15" s="124"/>
    </row>
    <row r="16" spans="1:11" s="1" customFormat="1" ht="21.75" customHeight="1">
      <c r="A16" s="18" t="s">
        <v>43</v>
      </c>
      <c r="B16" s="30">
        <f>B17-B18</f>
        <v>-32</v>
      </c>
      <c r="C16" s="30">
        <f>C17-C18</f>
        <v>-1</v>
      </c>
      <c r="D16" s="30">
        <f aca="true" t="shared" si="0" ref="D16:K16">D17-D18</f>
        <v>10</v>
      </c>
      <c r="E16" s="30">
        <f t="shared" si="0"/>
        <v>-11</v>
      </c>
      <c r="F16" s="30">
        <f t="shared" si="0"/>
        <v>-20</v>
      </c>
      <c r="G16" s="30">
        <f t="shared" si="0"/>
        <v>19</v>
      </c>
      <c r="H16" s="30">
        <f t="shared" si="0"/>
        <v>-33</v>
      </c>
      <c r="I16" s="30">
        <f t="shared" si="0"/>
        <v>2</v>
      </c>
      <c r="J16" s="30">
        <f t="shared" si="0"/>
        <v>0</v>
      </c>
      <c r="K16" s="31">
        <f t="shared" si="0"/>
        <v>0</v>
      </c>
    </row>
    <row r="17" spans="1:12" ht="21.75" customHeight="1">
      <c r="A17" s="19" t="s">
        <v>26</v>
      </c>
      <c r="B17" s="32">
        <f>SUM(C17+H17+I17+J17+K17)</f>
        <v>256</v>
      </c>
      <c r="C17" s="32">
        <f>SUM(D17+E17)</f>
        <v>247</v>
      </c>
      <c r="D17" s="36">
        <v>139</v>
      </c>
      <c r="E17" s="36">
        <v>108</v>
      </c>
      <c r="F17" s="36">
        <v>130</v>
      </c>
      <c r="G17" s="36">
        <v>117</v>
      </c>
      <c r="H17" s="36">
        <v>7</v>
      </c>
      <c r="I17" s="36">
        <v>2</v>
      </c>
      <c r="J17" s="36">
        <v>0</v>
      </c>
      <c r="K17" s="37">
        <v>0</v>
      </c>
      <c r="L17" s="27"/>
    </row>
    <row r="18" spans="1:11" ht="21.75" customHeight="1" thickBot="1">
      <c r="A18" s="20" t="s">
        <v>27</v>
      </c>
      <c r="B18" s="33">
        <f>SUM(C18,H18,I18,J18,K18)</f>
        <v>288</v>
      </c>
      <c r="C18" s="33">
        <f>SUM(D18+E18)</f>
        <v>248</v>
      </c>
      <c r="D18" s="38">
        <v>129</v>
      </c>
      <c r="E18" s="38">
        <v>119</v>
      </c>
      <c r="F18" s="38">
        <v>150</v>
      </c>
      <c r="G18" s="38">
        <v>98</v>
      </c>
      <c r="H18" s="38">
        <v>40</v>
      </c>
      <c r="I18" s="38">
        <v>0</v>
      </c>
      <c r="J18" s="38">
        <v>0</v>
      </c>
      <c r="K18" s="39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6" t="s">
        <v>68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7.25" customHeight="1" thickBot="1">
      <c r="A22" s="5"/>
      <c r="B22" s="5"/>
      <c r="C22" s="5"/>
      <c r="D22" s="5"/>
      <c r="E22" s="5"/>
      <c r="F22" s="5"/>
      <c r="G22" s="105" t="s">
        <v>72</v>
      </c>
      <c r="H22" s="105"/>
      <c r="I22" s="105"/>
      <c r="J22" s="105"/>
      <c r="K22" s="105"/>
    </row>
    <row r="23" spans="1:11" ht="30" customHeight="1">
      <c r="A23" s="107" t="s">
        <v>28</v>
      </c>
      <c r="B23" s="109" t="s">
        <v>29</v>
      </c>
      <c r="C23" s="109" t="s">
        <v>30</v>
      </c>
      <c r="D23" s="109"/>
      <c r="E23" s="109"/>
      <c r="F23" s="109"/>
      <c r="G23" s="109"/>
      <c r="H23" s="109"/>
      <c r="I23" s="109"/>
      <c r="J23" s="109"/>
      <c r="K23" s="111"/>
    </row>
    <row r="24" spans="1:11" ht="30" customHeight="1" thickBot="1">
      <c r="A24" s="108"/>
      <c r="B24" s="110"/>
      <c r="C24" s="112" t="s">
        <v>31</v>
      </c>
      <c r="D24" s="113"/>
      <c r="E24" s="113"/>
      <c r="F24" s="113"/>
      <c r="G24" s="113"/>
      <c r="H24" s="113"/>
      <c r="I24" s="113"/>
      <c r="J24" s="113"/>
      <c r="K24" s="21" t="s">
        <v>32</v>
      </c>
    </row>
    <row r="25" spans="1:19" ht="30" customHeight="1">
      <c r="A25" s="108"/>
      <c r="B25" s="110"/>
      <c r="C25" s="7" t="s">
        <v>10</v>
      </c>
      <c r="D25" s="44" t="s">
        <v>29</v>
      </c>
      <c r="E25" s="45" t="s">
        <v>33</v>
      </c>
      <c r="F25" s="45" t="s">
        <v>34</v>
      </c>
      <c r="G25" s="45" t="s">
        <v>35</v>
      </c>
      <c r="H25" s="45" t="s">
        <v>36</v>
      </c>
      <c r="I25" s="45" t="s">
        <v>37</v>
      </c>
      <c r="J25" s="46" t="s">
        <v>38</v>
      </c>
      <c r="K25" s="22" t="s">
        <v>39</v>
      </c>
      <c r="S25" s="28"/>
    </row>
    <row r="26" spans="1:14" ht="30" customHeight="1">
      <c r="A26" s="23" t="s">
        <v>40</v>
      </c>
      <c r="B26" s="9">
        <f>SUM(B27:B28)</f>
        <v>39800</v>
      </c>
      <c r="C26" s="9">
        <v>4751</v>
      </c>
      <c r="D26" s="86">
        <f>SUM(D27:D28)</f>
        <v>22315</v>
      </c>
      <c r="E26" s="43">
        <f aca="true" t="shared" si="1" ref="E26:K26">E27+E28</f>
        <v>425</v>
      </c>
      <c r="F26" s="43">
        <f t="shared" si="1"/>
        <v>3291</v>
      </c>
      <c r="G26" s="43">
        <f t="shared" si="1"/>
        <v>2837</v>
      </c>
      <c r="H26" s="43">
        <f t="shared" si="1"/>
        <v>4752</v>
      </c>
      <c r="I26" s="43">
        <f t="shared" si="1"/>
        <v>7118</v>
      </c>
      <c r="J26" s="87">
        <f t="shared" si="1"/>
        <v>3892</v>
      </c>
      <c r="K26" s="85">
        <f t="shared" si="1"/>
        <v>12734</v>
      </c>
      <c r="N26" s="14"/>
    </row>
    <row r="27" spans="1:14" ht="30" customHeight="1">
      <c r="A27" s="24" t="s">
        <v>41</v>
      </c>
      <c r="B27" s="8">
        <f>SUM(C27:D27,K27)</f>
        <v>19135</v>
      </c>
      <c r="C27" s="83">
        <v>2433</v>
      </c>
      <c r="D27" s="88">
        <f>SUM(E27:J27)</f>
        <v>11823</v>
      </c>
      <c r="E27" s="40">
        <v>226</v>
      </c>
      <c r="F27" s="34">
        <v>1861</v>
      </c>
      <c r="G27" s="34">
        <v>1470</v>
      </c>
      <c r="H27" s="82">
        <v>2599</v>
      </c>
      <c r="I27" s="34">
        <v>3729</v>
      </c>
      <c r="J27" s="89">
        <v>1938</v>
      </c>
      <c r="K27" s="89">
        <v>4879</v>
      </c>
      <c r="L27" s="29"/>
      <c r="N27" s="14"/>
    </row>
    <row r="28" spans="1:14" ht="30" customHeight="1" thickBot="1">
      <c r="A28" s="25" t="s">
        <v>42</v>
      </c>
      <c r="B28" s="26">
        <f>SUM(C28:D28,K28)</f>
        <v>20665</v>
      </c>
      <c r="C28" s="84">
        <v>2318</v>
      </c>
      <c r="D28" s="90">
        <f>SUM(E28:J28)</f>
        <v>10492</v>
      </c>
      <c r="E28" s="41">
        <v>199</v>
      </c>
      <c r="F28" s="35">
        <v>1430</v>
      </c>
      <c r="G28" s="35">
        <v>1367</v>
      </c>
      <c r="H28" s="91">
        <v>2153</v>
      </c>
      <c r="I28" s="35">
        <v>3389</v>
      </c>
      <c r="J28" s="92">
        <v>1954</v>
      </c>
      <c r="K28" s="92">
        <v>7855</v>
      </c>
      <c r="N28" s="14"/>
    </row>
    <row r="29" ht="14.25">
      <c r="N29" s="14"/>
    </row>
    <row r="30" spans="4:14" ht="14.25">
      <c r="D30" s="14"/>
      <c r="N30" s="14"/>
    </row>
    <row r="31" ht="14.25">
      <c r="D31" s="14"/>
    </row>
    <row r="32" ht="13.5" customHeight="1"/>
    <row r="35" ht="14.25">
      <c r="K35" s="2" t="s">
        <v>67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2019-09-16T06:09:09Z</dcterms:modified>
  <cp:category/>
  <cp:version/>
  <cp:contentType/>
  <cp:contentStatus/>
</cp:coreProperties>
</file>