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<sst xmlns="http://schemas.openxmlformats.org/spreadsheetml/2006/main" count="80" uniqueCount="72">
  <si>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</si>
  <si>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</si>
  <si>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</si>
  <si>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</si>
  <si>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</si>
  <si>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</si>
  <si>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</si>
  <si>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</si>
  <si>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</si>
  <si>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</si>
  <si>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</si>
  <si>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</si>
  <si>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</si>
  <si>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</si>
  <si>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</si>
  <si>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</si>
  <si>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</si>
  <si>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</si>
  <si>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</si>
  <si>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</si>
  <si>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</si>
  <si>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</si>
  <si>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</si>
  <si>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</si>
  <si>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</si>
  <si>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</si>
  <si>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</si>
  <si>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</si>
  <si>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</si>
  <si>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</si>
  <si>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</si>
  <si>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</si>
  <si>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</si>
  <si>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</si>
  <si>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</si>
  <si>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</si>
  <si>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</si>
  <si>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</si>
  <si>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</si>
  <si>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</si>
  <si>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</si>
  <si>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</si>
  <si>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</si>
  <si>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</si>
  <si>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</si>
  <si>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</si>
  <si>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</si>
  <si>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</si>
  <si>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</si>
  <si>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</si>
  <si>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</si>
  <si>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</si>
  <si>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</si>
  <si>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</si>
  <si>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</si>
  <si>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</si>
  <si>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</si>
  <si>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</si>
  <si>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</si>
  <si>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</si>
  <si>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</si>
  <si>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</si>
  <si>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</si>
  <si>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</si>
  <si>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</si>
  <si>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</si>
  <si>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</si>
  <si>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</si>
  <si>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</si>
  <si>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 xml:space="preserve">            (단위 : 세대, 명)</t>
  </si>
  <si>
    <r>
      <t>주민등록에 의한 인구이동(3월)</t>
    </r>
    <r>
      <rPr>
        <sz val="12"/>
        <rFont val="돋움"/>
        <family val="3"/>
      </rPr>
      <t xml:space="preserve">(외국인 제외) </t>
    </r>
  </si>
  <si>
    <r>
      <t>(2019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3. 31.현재, 단위:명)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</si>
</sst>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1"/>
      <color indexed="8"/>
      <name val="돋움"/>
      <family val="3"/>
    </font>
    <font>
      <b/>
      <sz val="11"/>
      <color indexed="10"/>
      <name val="바탕체"/>
      <family val="1"/>
    </font>
    <font>
      <b/>
      <sz val="12"/>
      <color indexed="8"/>
      <name val="맑은 고딕"/>
      <family val="3"/>
    </font>
    <font>
      <b/>
      <sz val="12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b/>
      <sz val="20"/>
      <color indexed="8"/>
      <name val="함초롬바탕"/>
      <family val="1"/>
    </font>
    <font>
      <sz val="12"/>
      <name val="맑은 고딕"/>
      <family val="3"/>
    </font>
    <font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11"/>
      <color theme="1"/>
      <name val="돋움"/>
      <family val="3"/>
    </font>
    <font>
      <b/>
      <sz val="11"/>
      <color rgb="FFFF0000"/>
      <name val="바탕체"/>
      <family val="1"/>
    </font>
    <font>
      <b/>
      <sz val="12"/>
      <color indexed="8"/>
      <name val="Calibri"/>
      <family val="3"/>
    </font>
    <font>
      <b/>
      <sz val="12"/>
      <name val="Calibri"/>
      <family val="3"/>
    </font>
    <font>
      <b/>
      <sz val="10"/>
      <color indexed="8"/>
      <name val="Calibri"/>
      <family val="3"/>
    </font>
    <font>
      <sz val="10"/>
      <color theme="1"/>
      <name val="Calibri"/>
      <family val="3"/>
    </font>
    <font>
      <sz val="10"/>
      <color indexed="8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9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13" fillId="0" borderId="0" xfId="73" applyFont="1" applyAlignment="1">
      <alignment vertical="center"/>
      <protection/>
    </xf>
    <xf numFmtId="0" fontId="10" fillId="0" borderId="0" xfId="73" applyFont="1" applyAlignment="1">
      <alignment/>
      <protection/>
    </xf>
    <xf numFmtId="0" fontId="13" fillId="0" borderId="0" xfId="73" applyFont="1" applyAlignment="1">
      <alignment horizontal="center" vertical="center"/>
      <protection/>
    </xf>
    <xf numFmtId="0" fontId="10" fillId="0" borderId="0" xfId="73" applyFont="1" applyAlignment="1">
      <alignment horizontal="center"/>
      <protection/>
    </xf>
    <xf numFmtId="41" fontId="10" fillId="0" borderId="0" xfId="73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179" fontId="60" fillId="0" borderId="10" xfId="0" applyNumberFormat="1" applyFont="1" applyBorder="1" applyAlignment="1">
      <alignment vertical="center"/>
    </xf>
    <xf numFmtId="179" fontId="60" fillId="0" borderId="17" xfId="0" applyNumberFormat="1" applyFont="1" applyBorder="1" applyAlignment="1">
      <alignment vertical="center"/>
    </xf>
    <xf numFmtId="0" fontId="61" fillId="37" borderId="10" xfId="0" applyFont="1" applyFill="1" applyBorder="1" applyAlignment="1">
      <alignment horizontal="center" vertical="center"/>
    </xf>
    <xf numFmtId="0" fontId="61" fillId="37" borderId="15" xfId="0" applyFont="1" applyFill="1" applyBorder="1" applyAlignment="1">
      <alignment horizontal="center" vertical="center"/>
    </xf>
    <xf numFmtId="0" fontId="61" fillId="37" borderId="17" xfId="0" applyFont="1" applyFill="1" applyBorder="1" applyAlignment="1">
      <alignment horizontal="center" vertical="center"/>
    </xf>
    <xf numFmtId="0" fontId="61" fillId="37" borderId="18" xfId="0" applyFont="1" applyFill="1" applyBorder="1" applyAlignment="1">
      <alignment horizontal="center" vertical="center"/>
    </xf>
    <xf numFmtId="179" fontId="61" fillId="0" borderId="10" xfId="0" applyNumberFormat="1" applyFont="1" applyBorder="1" applyAlignment="1">
      <alignment vertical="center"/>
    </xf>
    <xf numFmtId="179" fontId="61" fillId="0" borderId="17" xfId="0" applyNumberFormat="1" applyFont="1" applyBorder="1" applyAlignment="1">
      <alignment vertical="center"/>
    </xf>
    <xf numFmtId="0" fontId="62" fillId="0" borderId="0" xfId="73" applyFont="1" applyAlignment="1">
      <alignment/>
      <protection/>
    </xf>
    <xf numFmtId="178" fontId="7" fillId="34" borderId="11" xfId="0" applyNumberFormat="1" applyFont="1" applyFill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6" fontId="7" fillId="0" borderId="28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23" xfId="48" applyNumberFormat="1" applyFont="1" applyBorder="1" applyAlignment="1">
      <alignment horizontal="center" vertical="center"/>
    </xf>
    <xf numFmtId="178" fontId="7" fillId="0" borderId="29" xfId="50" applyNumberFormat="1" applyFont="1" applyFill="1" applyBorder="1" applyAlignment="1" quotePrefix="1">
      <alignment horizontal="center" vertical="center"/>
    </xf>
    <xf numFmtId="178" fontId="7" fillId="0" borderId="30" xfId="50" applyNumberFormat="1" applyFont="1" applyFill="1" applyBorder="1" applyAlignment="1" quotePrefix="1">
      <alignment horizontal="center" vertical="center"/>
    </xf>
    <xf numFmtId="178" fontId="7" fillId="0" borderId="29" xfId="50" applyNumberFormat="1" applyFont="1" applyFill="1" applyBorder="1" applyAlignment="1">
      <alignment horizontal="center" vertical="center"/>
    </xf>
    <xf numFmtId="178" fontId="7" fillId="0" borderId="30" xfId="5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176" fontId="14" fillId="0" borderId="11" xfId="48" applyNumberFormat="1" applyFont="1" applyBorder="1" applyAlignment="1">
      <alignment horizontal="center" vertical="center"/>
    </xf>
    <xf numFmtId="176" fontId="14" fillId="0" borderId="16" xfId="48" applyNumberFormat="1" applyFont="1" applyBorder="1" applyAlignment="1" quotePrefix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7" fontId="16" fillId="0" borderId="16" xfId="48" applyNumberFormat="1" applyFont="1" applyBorder="1" applyAlignment="1">
      <alignment horizontal="center" vertical="center"/>
    </xf>
    <xf numFmtId="178" fontId="7" fillId="0" borderId="27" xfId="50" applyNumberFormat="1" applyFont="1" applyBorder="1" applyAlignment="1" quotePrefix="1">
      <alignment horizontal="center" vertical="center"/>
    </xf>
    <xf numFmtId="178" fontId="7" fillId="0" borderId="38" xfId="50" applyNumberFormat="1" applyFont="1" applyBorder="1" applyAlignment="1" quotePrefix="1">
      <alignment horizontal="center" vertical="center"/>
    </xf>
    <xf numFmtId="178" fontId="7" fillId="0" borderId="29" xfId="48" applyNumberFormat="1" applyFont="1" applyBorder="1" applyAlignment="1">
      <alignment horizontal="center" vertical="center"/>
    </xf>
    <xf numFmtId="178" fontId="7" fillId="0" borderId="30" xfId="48" applyNumberFormat="1" applyFont="1" applyBorder="1" applyAlignment="1">
      <alignment horizontal="center" vertical="center"/>
    </xf>
    <xf numFmtId="0" fontId="63" fillId="38" borderId="19" xfId="73" applyFont="1" applyFill="1" applyBorder="1" applyAlignment="1">
      <alignment horizontal="center" vertical="center" wrapText="1"/>
      <protection/>
    </xf>
    <xf numFmtId="0" fontId="63" fillId="38" borderId="20" xfId="73" applyFont="1" applyFill="1" applyBorder="1" applyAlignment="1">
      <alignment horizontal="center" vertical="center"/>
      <protection/>
    </xf>
    <xf numFmtId="0" fontId="63" fillId="38" borderId="20" xfId="73" applyFont="1" applyFill="1" applyBorder="1" applyAlignment="1">
      <alignment horizontal="center" vertical="center" wrapText="1"/>
      <protection/>
    </xf>
    <xf numFmtId="0" fontId="64" fillId="38" borderId="20" xfId="73" applyFont="1" applyFill="1" applyBorder="1" applyAlignment="1">
      <alignment horizontal="center" vertical="center" wrapText="1"/>
      <protection/>
    </xf>
    <xf numFmtId="0" fontId="64" fillId="38" borderId="20" xfId="73" applyFont="1" applyFill="1" applyBorder="1" applyAlignment="1">
      <alignment horizontal="center" vertical="center"/>
      <protection/>
    </xf>
    <xf numFmtId="0" fontId="64" fillId="38" borderId="21" xfId="73" applyFont="1" applyFill="1" applyBorder="1" applyAlignment="1">
      <alignment horizontal="center" vertical="center"/>
      <protection/>
    </xf>
    <xf numFmtId="0" fontId="63" fillId="38" borderId="13" xfId="73" applyFont="1" applyFill="1" applyBorder="1" applyAlignment="1">
      <alignment horizontal="center" vertical="center"/>
      <protection/>
    </xf>
    <xf numFmtId="0" fontId="63" fillId="38" borderId="10" xfId="73" applyFont="1" applyFill="1" applyBorder="1" applyAlignment="1">
      <alignment horizontal="center" vertical="center"/>
      <protection/>
    </xf>
    <xf numFmtId="0" fontId="63" fillId="38" borderId="15" xfId="73" applyFont="1" applyFill="1" applyBorder="1" applyAlignment="1">
      <alignment horizontal="center" vertical="center"/>
      <protection/>
    </xf>
    <xf numFmtId="180" fontId="63" fillId="38" borderId="14" xfId="49" applyNumberFormat="1" applyFont="1" applyFill="1" applyBorder="1" applyAlignment="1">
      <alignment horizontal="center" vertical="center"/>
    </xf>
    <xf numFmtId="41" fontId="65" fillId="38" borderId="38" xfId="73" applyNumberFormat="1" applyFont="1" applyFill="1" applyBorder="1" applyAlignment="1">
      <alignment horizontal="center" vertical="center"/>
      <protection/>
    </xf>
    <xf numFmtId="41" fontId="65" fillId="38" borderId="38" xfId="73" applyNumberFormat="1" applyFont="1" applyFill="1" applyBorder="1" applyAlignment="1">
      <alignment horizontal="center" vertical="center" wrapText="1"/>
      <protection/>
    </xf>
    <xf numFmtId="41" fontId="65" fillId="38" borderId="17" xfId="49" applyFont="1" applyFill="1" applyBorder="1" applyAlignment="1">
      <alignment horizontal="right" vertical="center"/>
    </xf>
    <xf numFmtId="41" fontId="65" fillId="38" borderId="18" xfId="49" applyFont="1" applyFill="1" applyBorder="1" applyAlignment="1">
      <alignment horizontal="right" vertical="center"/>
    </xf>
    <xf numFmtId="0" fontId="64" fillId="0" borderId="19" xfId="73" applyFont="1" applyFill="1" applyBorder="1" applyAlignment="1">
      <alignment horizontal="center" vertical="center"/>
      <protection/>
    </xf>
    <xf numFmtId="179" fontId="66" fillId="0" borderId="20" xfId="77" applyNumberFormat="1" applyFont="1" applyBorder="1">
      <alignment vertical="center"/>
      <protection/>
    </xf>
    <xf numFmtId="179" fontId="66" fillId="0" borderId="20" xfId="0" applyNumberFormat="1" applyFont="1" applyBorder="1" applyAlignment="1">
      <alignment vertical="center"/>
    </xf>
    <xf numFmtId="179" fontId="66" fillId="0" borderId="20" xfId="64" applyNumberFormat="1" applyFont="1" applyBorder="1">
      <alignment vertical="center"/>
      <protection/>
    </xf>
    <xf numFmtId="179" fontId="66" fillId="0" borderId="20" xfId="65" applyNumberFormat="1" applyFont="1" applyBorder="1">
      <alignment vertical="center"/>
      <protection/>
    </xf>
    <xf numFmtId="0" fontId="64" fillId="0" borderId="13" xfId="73" applyFont="1" applyFill="1" applyBorder="1" applyAlignment="1">
      <alignment horizontal="center" vertical="center"/>
      <protection/>
    </xf>
    <xf numFmtId="179" fontId="66" fillId="0" borderId="10" xfId="77" applyNumberFormat="1" applyFont="1" applyBorder="1">
      <alignment vertical="center"/>
      <protection/>
    </xf>
    <xf numFmtId="179" fontId="66" fillId="0" borderId="10" xfId="0" applyNumberFormat="1" applyFont="1" applyBorder="1" applyAlignment="1">
      <alignment vertical="center"/>
    </xf>
    <xf numFmtId="179" fontId="66" fillId="0" borderId="10" xfId="64" applyNumberFormat="1" applyFont="1" applyBorder="1">
      <alignment vertical="center"/>
      <protection/>
    </xf>
    <xf numFmtId="179" fontId="66" fillId="0" borderId="10" xfId="65" applyNumberFormat="1" applyFont="1" applyBorder="1">
      <alignment vertical="center"/>
      <protection/>
    </xf>
    <xf numFmtId="0" fontId="64" fillId="0" borderId="14" xfId="73" applyFont="1" applyFill="1" applyBorder="1" applyAlignment="1">
      <alignment horizontal="center" vertical="center"/>
      <protection/>
    </xf>
    <xf numFmtId="179" fontId="66" fillId="0" borderId="17" xfId="77" applyNumberFormat="1" applyFont="1" applyBorder="1">
      <alignment vertical="center"/>
      <protection/>
    </xf>
    <xf numFmtId="179" fontId="66" fillId="0" borderId="17" xfId="0" applyNumberFormat="1" applyFont="1" applyBorder="1" applyAlignment="1">
      <alignment vertical="center"/>
    </xf>
    <xf numFmtId="179" fontId="66" fillId="0" borderId="17" xfId="64" applyNumberFormat="1" applyFont="1" applyBorder="1">
      <alignment vertical="center"/>
      <protection/>
    </xf>
    <xf numFmtId="179" fontId="66" fillId="0" borderId="17" xfId="65" applyNumberFormat="1" applyFont="1" applyBorder="1">
      <alignment vertical="center"/>
      <protection/>
    </xf>
    <xf numFmtId="41" fontId="65" fillId="39" borderId="39" xfId="49" applyFont="1" applyFill="1" applyBorder="1" applyAlignment="1">
      <alignment horizontal="right" vertical="center"/>
    </xf>
    <xf numFmtId="41" fontId="67" fillId="39" borderId="40" xfId="49" applyFont="1" applyFill="1" applyBorder="1" applyAlignment="1">
      <alignment horizontal="right" vertical="center"/>
    </xf>
    <xf numFmtId="41" fontId="67" fillId="39" borderId="21" xfId="49" applyFont="1" applyFill="1" applyBorder="1" applyAlignment="1">
      <alignment horizontal="right" vertical="center"/>
    </xf>
    <xf numFmtId="41" fontId="65" fillId="39" borderId="10" xfId="49" applyFont="1" applyFill="1" applyBorder="1" applyAlignment="1">
      <alignment horizontal="right" vertical="center"/>
    </xf>
    <xf numFmtId="41" fontId="67" fillId="39" borderId="11" xfId="49" applyFont="1" applyFill="1" applyBorder="1" applyAlignment="1">
      <alignment horizontal="right" vertical="center"/>
    </xf>
    <xf numFmtId="41" fontId="67" fillId="39" borderId="15" xfId="49" applyFont="1" applyFill="1" applyBorder="1" applyAlignment="1">
      <alignment horizontal="right" vertical="center"/>
    </xf>
    <xf numFmtId="41" fontId="65" fillId="39" borderId="17" xfId="49" applyFont="1" applyFill="1" applyBorder="1" applyAlignment="1">
      <alignment horizontal="right" vertical="center"/>
    </xf>
    <xf numFmtId="41" fontId="67" fillId="39" borderId="17" xfId="49" applyFont="1" applyFill="1" applyBorder="1" applyAlignment="1">
      <alignment horizontal="right" vertical="center"/>
    </xf>
    <xf numFmtId="41" fontId="67" fillId="39" borderId="18" xfId="49" applyFont="1" applyFill="1" applyBorder="1" applyAlignment="1">
      <alignment horizontal="right" vertical="center"/>
    </xf>
    <xf numFmtId="0" fontId="64" fillId="0" borderId="0" xfId="73" applyFont="1" applyBorder="1" applyAlignment="1">
      <alignment horizontal="center" vertical="center"/>
      <protection/>
    </xf>
    <xf numFmtId="0" fontId="68" fillId="0" borderId="0" xfId="73" applyFont="1" applyBorder="1" applyAlignment="1">
      <alignment horizontal="right" vertical="center"/>
      <protection/>
    </xf>
    <xf numFmtId="0" fontId="69" fillId="0" borderId="0" xfId="73" applyFont="1" applyBorder="1" applyAlignment="1">
      <alignment horizontal="right" vertical="center"/>
      <protection/>
    </xf>
    <xf numFmtId="0" fontId="64" fillId="0" borderId="0" xfId="73" applyFont="1" applyBorder="1" applyAlignment="1">
      <alignment vertical="center"/>
      <protection/>
    </xf>
    <xf numFmtId="0" fontId="68" fillId="0" borderId="0" xfId="73" applyFont="1" applyAlignment="1">
      <alignment/>
      <protection/>
    </xf>
    <xf numFmtId="178" fontId="7" fillId="0" borderId="41" xfId="50" applyNumberFormat="1" applyFont="1" applyFill="1" applyBorder="1" applyAlignment="1" quotePrefix="1">
      <alignment horizontal="center" vertical="center"/>
    </xf>
    <xf numFmtId="178" fontId="7" fillId="0" borderId="42" xfId="50" applyNumberFormat="1" applyFont="1" applyFill="1" applyBorder="1" applyAlignment="1" quotePrefix="1">
      <alignment horizontal="center" vertical="center"/>
    </xf>
    <xf numFmtId="178" fontId="7" fillId="0" borderId="41" xfId="50" applyNumberFormat="1" applyFont="1" applyFill="1" applyBorder="1" applyAlignment="1">
      <alignment horizontal="center" vertical="center"/>
    </xf>
    <xf numFmtId="178" fontId="7" fillId="0" borderId="42" xfId="50" applyNumberFormat="1" applyFont="1" applyFill="1" applyBorder="1" applyAlignment="1">
      <alignment horizontal="center" vertical="center"/>
    </xf>
    <xf numFmtId="178" fontId="7" fillId="0" borderId="41" xfId="48" applyNumberFormat="1" applyFont="1" applyBorder="1" applyAlignment="1">
      <alignment horizontal="center" vertical="center"/>
    </xf>
    <xf numFmtId="178" fontId="7" fillId="0" borderId="42" xfId="48" applyNumberFormat="1" applyFont="1" applyBorder="1" applyAlignment="1">
      <alignment horizontal="center" vertical="center"/>
    </xf>
    <xf numFmtId="179" fontId="70" fillId="0" borderId="10" xfId="0" applyNumberFormat="1" applyFont="1" applyFill="1" applyBorder="1" applyAlignment="1">
      <alignment vertical="center"/>
    </xf>
    <xf numFmtId="179" fontId="61" fillId="0" borderId="11" xfId="0" applyNumberFormat="1" applyFont="1" applyBorder="1" applyAlignment="1">
      <alignment vertical="center"/>
    </xf>
    <xf numFmtId="179" fontId="61" fillId="0" borderId="27" xfId="0" applyNumberFormat="1" applyFont="1" applyBorder="1" applyAlignment="1">
      <alignment vertical="center"/>
    </xf>
    <xf numFmtId="178" fontId="7" fillId="34" borderId="16" xfId="0" applyNumberFormat="1" applyFont="1" applyFill="1" applyBorder="1" applyAlignment="1">
      <alignment horizontal="center" vertical="center" shrinkToFit="1"/>
    </xf>
    <xf numFmtId="178" fontId="7" fillId="34" borderId="43" xfId="0" applyNumberFormat="1" applyFont="1" applyFill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right" vertical="center" shrinkToFit="1"/>
    </xf>
    <xf numFmtId="178" fontId="7" fillId="0" borderId="13" xfId="0" applyNumberFormat="1" applyFont="1" applyBorder="1" applyAlignment="1">
      <alignment horizontal="center" vertical="center"/>
    </xf>
    <xf numFmtId="179" fontId="60" fillId="0" borderId="15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/>
    </xf>
    <xf numFmtId="179" fontId="70" fillId="0" borderId="17" xfId="0" applyNumberFormat="1" applyFont="1" applyFill="1" applyBorder="1" applyAlignment="1">
      <alignment vertical="center"/>
    </xf>
    <xf numFmtId="179" fontId="60" fillId="0" borderId="18" xfId="0" applyNumberFormat="1" applyFont="1" applyBorder="1" applyAlignment="1">
      <alignment vertical="center"/>
    </xf>
  </cellXfs>
  <cellStyles count="6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2" xfId="72"/>
    <cellStyle name="표준 2_9월말 주민등록인구 및 외국인 현황" xfId="73"/>
    <cellStyle name="표준 3" xfId="74"/>
    <cellStyle name="표준 4" xfId="75"/>
    <cellStyle name="표준 5" xfId="76"/>
    <cellStyle name="표준 6" xfId="77"/>
    <cellStyle name="표준 7" xfId="78"/>
    <cellStyle name="표준 8" xfId="79"/>
    <cellStyle name="표준 9" xfId="80"/>
    <cellStyle name="Hyperlink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8</xdr:col>
      <xdr:colOff>561975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47725" y="47625"/>
          <a:ext cx="6105525" cy="485775"/>
        </a:xfrm>
        <a:prstGeom prst="rect">
          <a:avLst/>
        </a:prstGeom>
        <a:solidFill>
          <a:srgbClr val="D7E4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2019</a:t>
          </a:r>
          <a:r>
            <a:rPr lang="en-US" cap="none" sz="2000" b="1" i="0" u="none" baseline="0">
              <a:solidFill>
                <a:srgbClr val="000000"/>
              </a:solidFill>
            </a:rPr>
            <a:t>년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3</a:t>
          </a:r>
          <a:r>
            <a:rPr lang="en-US" cap="none" sz="2000" b="1" i="0" u="none" baseline="0">
              <a:solidFill>
                <a:srgbClr val="000000"/>
              </a:solidFill>
            </a:rPr>
            <a:t>월말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및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외국인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5" zoomScaleNormal="95" zoomScalePageLayoutView="0" workbookViewId="0" topLeftCell="A1">
      <selection activeCell="A3" sqref="A3"/>
    </sheetView>
  </sheetViews>
  <sheetFormatPr defaultColWidth="9.33203125" defaultRowHeight="12"/>
  <cols>
    <col min="1" max="1" width="14" style="11" customWidth="1"/>
    <col min="2" max="2" width="13.5" style="11" customWidth="1"/>
    <col min="3" max="3" width="13.83203125" style="11" customWidth="1"/>
    <col min="4" max="4" width="13.66015625" style="11" customWidth="1"/>
    <col min="5" max="6" width="14.16015625" style="11" customWidth="1"/>
    <col min="7" max="7" width="14" style="11" customWidth="1"/>
    <col min="8" max="8" width="14.5" style="11" customWidth="1"/>
    <col min="9" max="9" width="11.66015625" style="11" customWidth="1"/>
    <col min="10" max="10" width="11.5" style="11" customWidth="1"/>
    <col min="11" max="11" width="11.33203125" style="11" customWidth="1"/>
    <col min="12" max="12" width="23.66015625" style="11" customWidth="1"/>
    <col min="13" max="16384" width="9.33203125" style="11" customWidth="1"/>
  </cols>
  <sheetData>
    <row r="1" spans="1:11" ht="7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0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8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41" customFormat="1" ht="16.5" customHeight="1" thickBot="1">
      <c r="A5" s="137" t="s">
        <v>45</v>
      </c>
      <c r="B5" s="140"/>
      <c r="F5" s="138"/>
      <c r="G5" s="138"/>
      <c r="H5" s="138"/>
      <c r="I5" s="138"/>
      <c r="J5" s="138"/>
      <c r="K5" s="139" t="s">
        <v>69</v>
      </c>
    </row>
    <row r="6" spans="1:11" s="13" customFormat="1" ht="27" customHeight="1">
      <c r="A6" s="99" t="s">
        <v>46</v>
      </c>
      <c r="B6" s="100" t="s">
        <v>47</v>
      </c>
      <c r="C6" s="100"/>
      <c r="D6" s="100"/>
      <c r="E6" s="101" t="s">
        <v>48</v>
      </c>
      <c r="F6" s="101"/>
      <c r="G6" s="101"/>
      <c r="H6" s="101"/>
      <c r="I6" s="102" t="s">
        <v>49</v>
      </c>
      <c r="J6" s="103"/>
      <c r="K6" s="104"/>
    </row>
    <row r="7" spans="1:11" s="13" customFormat="1" ht="29.25" customHeight="1">
      <c r="A7" s="105"/>
      <c r="B7" s="106" t="s">
        <v>50</v>
      </c>
      <c r="C7" s="106" t="s">
        <v>51</v>
      </c>
      <c r="D7" s="106" t="s">
        <v>52</v>
      </c>
      <c r="E7" s="106" t="s">
        <v>50</v>
      </c>
      <c r="F7" s="106" t="s">
        <v>51</v>
      </c>
      <c r="G7" s="106" t="s">
        <v>52</v>
      </c>
      <c r="H7" s="106" t="s">
        <v>53</v>
      </c>
      <c r="I7" s="106" t="s">
        <v>50</v>
      </c>
      <c r="J7" s="106" t="s">
        <v>51</v>
      </c>
      <c r="K7" s="107" t="s">
        <v>52</v>
      </c>
    </row>
    <row r="8" spans="1:12" ht="30.75" customHeight="1" thickBot="1">
      <c r="A8" s="108" t="s">
        <v>13</v>
      </c>
      <c r="B8" s="109">
        <f>SUM(B9:B19)</f>
        <v>40346</v>
      </c>
      <c r="C8" s="109">
        <f>SUM(C9:C19)</f>
        <v>19333</v>
      </c>
      <c r="D8" s="109">
        <f>SUM(D9:D19)</f>
        <v>21013</v>
      </c>
      <c r="E8" s="109">
        <v>39940</v>
      </c>
      <c r="F8" s="109">
        <v>19138</v>
      </c>
      <c r="G8" s="109">
        <v>20802</v>
      </c>
      <c r="H8" s="110">
        <v>20217</v>
      </c>
      <c r="I8" s="111">
        <f>SUM(I9:I19)</f>
        <v>406</v>
      </c>
      <c r="J8" s="111">
        <f>SUM(J9:J19)</f>
        <v>195</v>
      </c>
      <c r="K8" s="112">
        <f>SUM(K9:K19)</f>
        <v>211</v>
      </c>
      <c r="L8" s="14"/>
    </row>
    <row r="9" spans="1:12" ht="30.75" customHeight="1">
      <c r="A9" s="113" t="s">
        <v>54</v>
      </c>
      <c r="B9" s="114">
        <f>SUM(C9:D9)</f>
        <v>18862</v>
      </c>
      <c r="C9" s="115">
        <f>SUM(F9,J9)</f>
        <v>9089</v>
      </c>
      <c r="D9" s="115">
        <f>SUM(G9,K9)</f>
        <v>9773</v>
      </c>
      <c r="E9" s="116">
        <v>18689</v>
      </c>
      <c r="F9" s="117">
        <v>9020</v>
      </c>
      <c r="G9" s="117">
        <v>9669</v>
      </c>
      <c r="H9" s="117">
        <v>8306</v>
      </c>
      <c r="I9" s="128">
        <f>SUM(J9:K9)</f>
        <v>173</v>
      </c>
      <c r="J9" s="129">
        <v>69</v>
      </c>
      <c r="K9" s="130">
        <v>104</v>
      </c>
      <c r="L9" s="14"/>
    </row>
    <row r="10" spans="1:12" ht="30.75" customHeight="1">
      <c r="A10" s="118" t="s">
        <v>55</v>
      </c>
      <c r="B10" s="119">
        <f>SUM(C10:D10)</f>
        <v>2269</v>
      </c>
      <c r="C10" s="120">
        <f aca="true" t="shared" si="0" ref="C10:C19">SUM(F10,J10)</f>
        <v>1067</v>
      </c>
      <c r="D10" s="120">
        <f aca="true" t="shared" si="1" ref="D10:D19">SUM(G10,K10)</f>
        <v>1202</v>
      </c>
      <c r="E10" s="121">
        <v>2256</v>
      </c>
      <c r="F10" s="122">
        <v>1062</v>
      </c>
      <c r="G10" s="122">
        <v>1194</v>
      </c>
      <c r="H10" s="122">
        <v>1324</v>
      </c>
      <c r="I10" s="131">
        <f>SUM(J10:K10)</f>
        <v>13</v>
      </c>
      <c r="J10" s="132">
        <v>5</v>
      </c>
      <c r="K10" s="133">
        <v>8</v>
      </c>
      <c r="L10" s="14"/>
    </row>
    <row r="11" spans="1:12" ht="30.75" customHeight="1">
      <c r="A11" s="118" t="s">
        <v>56</v>
      </c>
      <c r="B11" s="119">
        <f aca="true" t="shared" si="2" ref="B11:B19">SUM(C11:D11)</f>
        <v>1637</v>
      </c>
      <c r="C11" s="120">
        <f t="shared" si="0"/>
        <v>805</v>
      </c>
      <c r="D11" s="120">
        <f t="shared" si="1"/>
        <v>832</v>
      </c>
      <c r="E11" s="121">
        <v>1623</v>
      </c>
      <c r="F11" s="122">
        <v>802</v>
      </c>
      <c r="G11" s="122">
        <v>821</v>
      </c>
      <c r="H11" s="122">
        <v>960</v>
      </c>
      <c r="I11" s="131">
        <f aca="true" t="shared" si="3" ref="I11:I18">SUM(J11:K11)</f>
        <v>14</v>
      </c>
      <c r="J11" s="132">
        <v>3</v>
      </c>
      <c r="K11" s="133">
        <v>11</v>
      </c>
      <c r="L11" s="14"/>
    </row>
    <row r="12" spans="1:12" ht="30.75" customHeight="1">
      <c r="A12" s="118" t="s">
        <v>57</v>
      </c>
      <c r="B12" s="119">
        <f t="shared" si="2"/>
        <v>1743</v>
      </c>
      <c r="C12" s="120">
        <f>SUM(F12,J12)</f>
        <v>809</v>
      </c>
      <c r="D12" s="120">
        <f t="shared" si="1"/>
        <v>934</v>
      </c>
      <c r="E12" s="121">
        <v>1714</v>
      </c>
      <c r="F12" s="122">
        <v>789</v>
      </c>
      <c r="G12" s="122">
        <v>925</v>
      </c>
      <c r="H12" s="122">
        <v>999</v>
      </c>
      <c r="I12" s="131">
        <f t="shared" si="3"/>
        <v>29</v>
      </c>
      <c r="J12" s="132">
        <v>20</v>
      </c>
      <c r="K12" s="133">
        <v>9</v>
      </c>
      <c r="L12" s="14"/>
    </row>
    <row r="13" spans="1:12" ht="30.75" customHeight="1">
      <c r="A13" s="118" t="s">
        <v>58</v>
      </c>
      <c r="B13" s="119">
        <f t="shared" si="2"/>
        <v>2540</v>
      </c>
      <c r="C13" s="120">
        <f t="shared" si="0"/>
        <v>1254</v>
      </c>
      <c r="D13" s="120">
        <f t="shared" si="1"/>
        <v>1286</v>
      </c>
      <c r="E13" s="121">
        <v>2490</v>
      </c>
      <c r="F13" s="122">
        <v>1220</v>
      </c>
      <c r="G13" s="122">
        <v>1270</v>
      </c>
      <c r="H13" s="122">
        <v>1339</v>
      </c>
      <c r="I13" s="131">
        <f t="shared" si="3"/>
        <v>50</v>
      </c>
      <c r="J13" s="132">
        <v>34</v>
      </c>
      <c r="K13" s="133">
        <v>16</v>
      </c>
      <c r="L13" s="14"/>
    </row>
    <row r="14" spans="1:12" ht="30.75" customHeight="1">
      <c r="A14" s="118" t="s">
        <v>59</v>
      </c>
      <c r="B14" s="119">
        <f t="shared" si="2"/>
        <v>2171</v>
      </c>
      <c r="C14" s="120">
        <f t="shared" si="0"/>
        <v>1037</v>
      </c>
      <c r="D14" s="120">
        <f t="shared" si="1"/>
        <v>1134</v>
      </c>
      <c r="E14" s="121">
        <v>2156</v>
      </c>
      <c r="F14" s="122">
        <v>1031</v>
      </c>
      <c r="G14" s="122">
        <v>1125</v>
      </c>
      <c r="H14" s="122">
        <v>1158</v>
      </c>
      <c r="I14" s="131">
        <f t="shared" si="3"/>
        <v>15</v>
      </c>
      <c r="J14" s="132">
        <v>6</v>
      </c>
      <c r="K14" s="133">
        <v>9</v>
      </c>
      <c r="L14" s="14"/>
    </row>
    <row r="15" spans="1:12" ht="30.75" customHeight="1">
      <c r="A15" s="118" t="s">
        <v>60</v>
      </c>
      <c r="B15" s="119">
        <f t="shared" si="2"/>
        <v>4766</v>
      </c>
      <c r="C15" s="120">
        <f t="shared" si="0"/>
        <v>2256</v>
      </c>
      <c r="D15" s="120">
        <f t="shared" si="1"/>
        <v>2510</v>
      </c>
      <c r="E15" s="121">
        <v>4699</v>
      </c>
      <c r="F15" s="122">
        <v>2208</v>
      </c>
      <c r="G15" s="122">
        <v>2491</v>
      </c>
      <c r="H15" s="122">
        <v>2619</v>
      </c>
      <c r="I15" s="131">
        <f t="shared" si="3"/>
        <v>67</v>
      </c>
      <c r="J15" s="132">
        <v>48</v>
      </c>
      <c r="K15" s="133">
        <v>19</v>
      </c>
      <c r="L15" s="14"/>
    </row>
    <row r="16" spans="1:12" ht="30.75" customHeight="1">
      <c r="A16" s="118" t="s">
        <v>61</v>
      </c>
      <c r="B16" s="119">
        <f t="shared" si="2"/>
        <v>1449</v>
      </c>
      <c r="C16" s="120">
        <f t="shared" si="0"/>
        <v>685</v>
      </c>
      <c r="D16" s="120">
        <f t="shared" si="1"/>
        <v>764</v>
      </c>
      <c r="E16" s="121">
        <v>1435</v>
      </c>
      <c r="F16" s="122">
        <v>681</v>
      </c>
      <c r="G16" s="122">
        <v>754</v>
      </c>
      <c r="H16" s="122">
        <v>828</v>
      </c>
      <c r="I16" s="131">
        <f t="shared" si="3"/>
        <v>14</v>
      </c>
      <c r="J16" s="132">
        <v>4</v>
      </c>
      <c r="K16" s="133">
        <v>10</v>
      </c>
      <c r="L16" s="14"/>
    </row>
    <row r="17" spans="1:12" ht="30.75" customHeight="1">
      <c r="A17" s="118" t="s">
        <v>62</v>
      </c>
      <c r="B17" s="119">
        <f t="shared" si="2"/>
        <v>1913</v>
      </c>
      <c r="C17" s="120">
        <f t="shared" si="0"/>
        <v>892</v>
      </c>
      <c r="D17" s="120">
        <f t="shared" si="1"/>
        <v>1021</v>
      </c>
      <c r="E17" s="121">
        <v>1903</v>
      </c>
      <c r="F17" s="122">
        <v>889</v>
      </c>
      <c r="G17" s="122">
        <v>1014</v>
      </c>
      <c r="H17" s="122">
        <v>1053</v>
      </c>
      <c r="I17" s="131">
        <f t="shared" si="3"/>
        <v>10</v>
      </c>
      <c r="J17" s="132">
        <v>3</v>
      </c>
      <c r="K17" s="133">
        <v>7</v>
      </c>
      <c r="L17" s="14"/>
    </row>
    <row r="18" spans="1:12" ht="30.75" customHeight="1">
      <c r="A18" s="118" t="s">
        <v>63</v>
      </c>
      <c r="B18" s="119">
        <f t="shared" si="2"/>
        <v>1589</v>
      </c>
      <c r="C18" s="120">
        <f t="shared" si="0"/>
        <v>774</v>
      </c>
      <c r="D18" s="120">
        <f t="shared" si="1"/>
        <v>815</v>
      </c>
      <c r="E18" s="121">
        <v>1576</v>
      </c>
      <c r="F18" s="122">
        <v>773</v>
      </c>
      <c r="G18" s="122">
        <v>803</v>
      </c>
      <c r="H18" s="122">
        <v>886</v>
      </c>
      <c r="I18" s="131">
        <f t="shared" si="3"/>
        <v>13</v>
      </c>
      <c r="J18" s="132">
        <v>1</v>
      </c>
      <c r="K18" s="133">
        <v>12</v>
      </c>
      <c r="L18" s="14"/>
    </row>
    <row r="19" spans="1:12" ht="30.75" customHeight="1" thickBot="1">
      <c r="A19" s="123" t="s">
        <v>64</v>
      </c>
      <c r="B19" s="124">
        <f t="shared" si="2"/>
        <v>1407</v>
      </c>
      <c r="C19" s="125">
        <f t="shared" si="0"/>
        <v>665</v>
      </c>
      <c r="D19" s="125">
        <f t="shared" si="1"/>
        <v>742</v>
      </c>
      <c r="E19" s="126">
        <v>1399</v>
      </c>
      <c r="F19" s="127">
        <v>663</v>
      </c>
      <c r="G19" s="127">
        <v>736</v>
      </c>
      <c r="H19" s="127">
        <v>745</v>
      </c>
      <c r="I19" s="134">
        <f>SUM(J19:K19)</f>
        <v>8</v>
      </c>
      <c r="J19" s="135">
        <v>2</v>
      </c>
      <c r="K19" s="136">
        <v>6</v>
      </c>
      <c r="L19" s="14"/>
    </row>
    <row r="20" spans="9:11" ht="24" customHeight="1">
      <c r="I20" s="14"/>
      <c r="J20" s="14"/>
      <c r="K20" s="14"/>
    </row>
    <row r="22" ht="13.5">
      <c r="I22" s="4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" thickBot="1">
      <c r="A3" s="86" t="s">
        <v>7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9.5" customHeight="1">
      <c r="A4" s="78" t="s">
        <v>44</v>
      </c>
      <c r="B4" s="80" t="s">
        <v>12</v>
      </c>
      <c r="C4" s="81"/>
      <c r="D4" s="80" t="s">
        <v>14</v>
      </c>
      <c r="E4" s="88"/>
      <c r="F4" s="88"/>
      <c r="G4" s="88"/>
      <c r="H4" s="88"/>
      <c r="I4" s="81"/>
      <c r="J4" s="80" t="s">
        <v>15</v>
      </c>
      <c r="K4" s="89"/>
    </row>
    <row r="5" spans="1:11" ht="19.5" customHeight="1">
      <c r="A5" s="79"/>
      <c r="B5" s="82"/>
      <c r="C5" s="83"/>
      <c r="D5" s="87" t="s">
        <v>13</v>
      </c>
      <c r="E5" s="87"/>
      <c r="F5" s="84" t="s">
        <v>16</v>
      </c>
      <c r="G5" s="85"/>
      <c r="H5" s="84" t="s">
        <v>17</v>
      </c>
      <c r="I5" s="85"/>
      <c r="J5" s="82"/>
      <c r="K5" s="90"/>
    </row>
    <row r="6" spans="1:11" s="1" customFormat="1" ht="21.75" customHeight="1">
      <c r="A6" s="16" t="s">
        <v>66</v>
      </c>
      <c r="B6" s="72">
        <f>B8-B7</f>
        <v>35</v>
      </c>
      <c r="C6" s="73"/>
      <c r="D6" s="72">
        <f>D8-D7</f>
        <v>-14</v>
      </c>
      <c r="E6" s="73"/>
      <c r="F6" s="72">
        <f>F8-F7</f>
        <v>4</v>
      </c>
      <c r="G6" s="73"/>
      <c r="H6" s="72">
        <f>H8-H7</f>
        <v>-18</v>
      </c>
      <c r="I6" s="73"/>
      <c r="J6" s="93"/>
      <c r="K6" s="94"/>
    </row>
    <row r="7" spans="1:11" ht="21.75" customHeight="1" thickBot="1">
      <c r="A7" s="17" t="s">
        <v>18</v>
      </c>
      <c r="B7" s="95">
        <v>20182</v>
      </c>
      <c r="C7" s="96"/>
      <c r="D7" s="97">
        <v>39954</v>
      </c>
      <c r="E7" s="98"/>
      <c r="F7" s="76">
        <v>19134</v>
      </c>
      <c r="G7" s="77"/>
      <c r="H7" s="74">
        <v>20820</v>
      </c>
      <c r="I7" s="75"/>
      <c r="J7" s="91"/>
      <c r="K7" s="92"/>
    </row>
    <row r="8" spans="1:11" ht="21.75" customHeight="1" thickBot="1">
      <c r="A8" s="18" t="s">
        <v>19</v>
      </c>
      <c r="B8" s="95">
        <v>20217</v>
      </c>
      <c r="C8" s="96"/>
      <c r="D8" s="146">
        <v>39940</v>
      </c>
      <c r="E8" s="147"/>
      <c r="F8" s="144">
        <v>19138</v>
      </c>
      <c r="G8" s="145"/>
      <c r="H8" s="142">
        <v>20802</v>
      </c>
      <c r="I8" s="143"/>
      <c r="J8" s="70"/>
      <c r="K8" s="71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51" t="s">
        <v>70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3" ht="21.75" customHeight="1" thickBot="1">
      <c r="A12" s="59" t="s">
        <v>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M12" s="2" t="s">
        <v>65</v>
      </c>
    </row>
    <row r="13" spans="1:11" ht="21.75" customHeight="1">
      <c r="A13" s="64" t="s">
        <v>11</v>
      </c>
      <c r="B13" s="67" t="s">
        <v>20</v>
      </c>
      <c r="C13" s="67" t="s">
        <v>21</v>
      </c>
      <c r="D13" s="67"/>
      <c r="E13" s="67"/>
      <c r="F13" s="67"/>
      <c r="G13" s="67"/>
      <c r="H13" s="48" t="s">
        <v>22</v>
      </c>
      <c r="I13" s="48" t="s">
        <v>23</v>
      </c>
      <c r="J13" s="67" t="s">
        <v>24</v>
      </c>
      <c r="K13" s="68" t="s">
        <v>2</v>
      </c>
    </row>
    <row r="14" spans="1:11" ht="21.75" customHeight="1">
      <c r="A14" s="65"/>
      <c r="B14" s="49"/>
      <c r="C14" s="62" t="s">
        <v>25</v>
      </c>
      <c r="D14" s="60" t="s">
        <v>3</v>
      </c>
      <c r="E14" s="61"/>
      <c r="F14" s="49" t="s">
        <v>4</v>
      </c>
      <c r="G14" s="49"/>
      <c r="H14" s="49"/>
      <c r="I14" s="49"/>
      <c r="J14" s="49"/>
      <c r="K14" s="69"/>
    </row>
    <row r="15" spans="1:11" ht="21.75" customHeight="1">
      <c r="A15" s="66"/>
      <c r="B15" s="49"/>
      <c r="C15" s="63"/>
      <c r="D15" s="6" t="s">
        <v>0</v>
      </c>
      <c r="E15" s="6" t="s">
        <v>1</v>
      </c>
      <c r="F15" s="6" t="s">
        <v>5</v>
      </c>
      <c r="G15" s="6" t="s">
        <v>6</v>
      </c>
      <c r="H15" s="49"/>
      <c r="I15" s="49"/>
      <c r="J15" s="49"/>
      <c r="K15" s="69"/>
    </row>
    <row r="16" spans="1:11" s="1" customFormat="1" ht="21.75" customHeight="1">
      <c r="A16" s="19" t="s">
        <v>43</v>
      </c>
      <c r="B16" s="31">
        <f>B17-B18</f>
        <v>-14</v>
      </c>
      <c r="C16" s="31">
        <f>C17-C18</f>
        <v>1</v>
      </c>
      <c r="D16" s="31">
        <f aca="true" t="shared" si="0" ref="D16:K16">D17-D18</f>
        <v>9</v>
      </c>
      <c r="E16" s="31">
        <f t="shared" si="0"/>
        <v>-8</v>
      </c>
      <c r="F16" s="31">
        <f t="shared" si="0"/>
        <v>8</v>
      </c>
      <c r="G16" s="31">
        <f t="shared" si="0"/>
        <v>-7</v>
      </c>
      <c r="H16" s="31">
        <f t="shared" si="0"/>
        <v>-17</v>
      </c>
      <c r="I16" s="31">
        <f t="shared" si="0"/>
        <v>2</v>
      </c>
      <c r="J16" s="31">
        <f t="shared" si="0"/>
        <v>0</v>
      </c>
      <c r="K16" s="32">
        <f t="shared" si="0"/>
        <v>0</v>
      </c>
    </row>
    <row r="17" spans="1:12" ht="21.75" customHeight="1">
      <c r="A17" s="20" t="s">
        <v>26</v>
      </c>
      <c r="B17" s="33">
        <f>SUM(C17+H17+I17+J17+K17)</f>
        <v>377</v>
      </c>
      <c r="C17" s="33">
        <f>SUM(D17+E17)</f>
        <v>361</v>
      </c>
      <c r="D17" s="37">
        <v>181</v>
      </c>
      <c r="E17" s="37">
        <v>180</v>
      </c>
      <c r="F17" s="37">
        <v>184</v>
      </c>
      <c r="G17" s="37">
        <v>177</v>
      </c>
      <c r="H17" s="37">
        <v>14</v>
      </c>
      <c r="I17" s="37">
        <v>2</v>
      </c>
      <c r="J17" s="37">
        <v>0</v>
      </c>
      <c r="K17" s="38">
        <v>0</v>
      </c>
      <c r="L17" s="28"/>
    </row>
    <row r="18" spans="1:11" ht="21.75" customHeight="1" thickBot="1">
      <c r="A18" s="21" t="s">
        <v>27</v>
      </c>
      <c r="B18" s="34">
        <f>SUM(C18,H18,I18,J18,K18)</f>
        <v>391</v>
      </c>
      <c r="C18" s="34">
        <f>SUM(D18+E18)</f>
        <v>360</v>
      </c>
      <c r="D18" s="39">
        <v>172</v>
      </c>
      <c r="E18" s="39">
        <v>188</v>
      </c>
      <c r="F18" s="39">
        <v>176</v>
      </c>
      <c r="G18" s="39">
        <v>184</v>
      </c>
      <c r="H18" s="39">
        <v>31</v>
      </c>
      <c r="I18" s="39">
        <v>0</v>
      </c>
      <c r="J18" s="39">
        <v>0</v>
      </c>
      <c r="K18" s="40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51" t="s">
        <v>68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7.25" customHeight="1" thickBot="1">
      <c r="A22" s="5"/>
      <c r="B22" s="5"/>
      <c r="C22" s="5"/>
      <c r="D22" s="5"/>
      <c r="E22" s="5"/>
      <c r="F22" s="5"/>
      <c r="G22" s="50" t="s">
        <v>71</v>
      </c>
      <c r="H22" s="50"/>
      <c r="I22" s="50"/>
      <c r="J22" s="50"/>
      <c r="K22" s="50"/>
    </row>
    <row r="23" spans="1:11" ht="30" customHeight="1">
      <c r="A23" s="52" t="s">
        <v>28</v>
      </c>
      <c r="B23" s="54" t="s">
        <v>29</v>
      </c>
      <c r="C23" s="54" t="s">
        <v>30</v>
      </c>
      <c r="D23" s="54"/>
      <c r="E23" s="54"/>
      <c r="F23" s="54"/>
      <c r="G23" s="54"/>
      <c r="H23" s="54"/>
      <c r="I23" s="54"/>
      <c r="J23" s="54"/>
      <c r="K23" s="56"/>
    </row>
    <row r="24" spans="1:11" ht="30" customHeight="1" thickBot="1">
      <c r="A24" s="53"/>
      <c r="B24" s="55"/>
      <c r="C24" s="57" t="s">
        <v>31</v>
      </c>
      <c r="D24" s="58"/>
      <c r="E24" s="58"/>
      <c r="F24" s="58"/>
      <c r="G24" s="58"/>
      <c r="H24" s="58"/>
      <c r="I24" s="58"/>
      <c r="J24" s="58"/>
      <c r="K24" s="22" t="s">
        <v>32</v>
      </c>
    </row>
    <row r="25" spans="1:19" ht="30" customHeight="1">
      <c r="A25" s="53"/>
      <c r="B25" s="55"/>
      <c r="C25" s="7" t="s">
        <v>10</v>
      </c>
      <c r="D25" s="45" t="s">
        <v>29</v>
      </c>
      <c r="E25" s="46" t="s">
        <v>33</v>
      </c>
      <c r="F25" s="46" t="s">
        <v>34</v>
      </c>
      <c r="G25" s="46" t="s">
        <v>35</v>
      </c>
      <c r="H25" s="46" t="s">
        <v>36</v>
      </c>
      <c r="I25" s="46" t="s">
        <v>37</v>
      </c>
      <c r="J25" s="47" t="s">
        <v>38</v>
      </c>
      <c r="K25" s="23" t="s">
        <v>39</v>
      </c>
      <c r="S25" s="29"/>
    </row>
    <row r="26" spans="1:14" ht="30" customHeight="1">
      <c r="A26" s="24" t="s">
        <v>40</v>
      </c>
      <c r="B26" s="9">
        <f>SUM(B27:B28)</f>
        <v>39940</v>
      </c>
      <c r="C26" s="9">
        <v>5010</v>
      </c>
      <c r="D26" s="152">
        <f>SUM(D27:D28)</f>
        <v>22397</v>
      </c>
      <c r="E26" s="44">
        <f aca="true" t="shared" si="1" ref="E26:K26">E27+E28</f>
        <v>401</v>
      </c>
      <c r="F26" s="44">
        <f t="shared" si="1"/>
        <v>3294</v>
      </c>
      <c r="G26" s="44">
        <f t="shared" si="1"/>
        <v>2921</v>
      </c>
      <c r="H26" s="44">
        <f t="shared" si="1"/>
        <v>4888</v>
      </c>
      <c r="I26" s="44">
        <f t="shared" si="1"/>
        <v>7062</v>
      </c>
      <c r="J26" s="153">
        <f t="shared" si="1"/>
        <v>3831</v>
      </c>
      <c r="K26" s="151">
        <f t="shared" si="1"/>
        <v>12662</v>
      </c>
      <c r="N26" s="15"/>
    </row>
    <row r="27" spans="1:14" ht="30" customHeight="1">
      <c r="A27" s="25" t="s">
        <v>41</v>
      </c>
      <c r="B27" s="8">
        <f>SUM(C27:D27,K27)</f>
        <v>19138</v>
      </c>
      <c r="C27" s="149">
        <v>2506</v>
      </c>
      <c r="D27" s="154">
        <f>SUM(E27:J27)</f>
        <v>11830</v>
      </c>
      <c r="E27" s="41">
        <v>207</v>
      </c>
      <c r="F27" s="35">
        <v>1844</v>
      </c>
      <c r="G27" s="35">
        <v>1516</v>
      </c>
      <c r="H27" s="148">
        <v>2658</v>
      </c>
      <c r="I27" s="35">
        <v>3708</v>
      </c>
      <c r="J27" s="155">
        <v>1897</v>
      </c>
      <c r="K27" s="35">
        <v>4802</v>
      </c>
      <c r="L27" s="30"/>
      <c r="N27" s="15"/>
    </row>
    <row r="28" spans="1:14" ht="30" customHeight="1" thickBot="1">
      <c r="A28" s="26" t="s">
        <v>42</v>
      </c>
      <c r="B28" s="27">
        <f>SUM(C28:D28,K28)</f>
        <v>20802</v>
      </c>
      <c r="C28" s="150">
        <v>2375</v>
      </c>
      <c r="D28" s="156">
        <f>SUM(E28:J28)</f>
        <v>10567</v>
      </c>
      <c r="E28" s="42">
        <v>194</v>
      </c>
      <c r="F28" s="36">
        <v>1450</v>
      </c>
      <c r="G28" s="36">
        <v>1405</v>
      </c>
      <c r="H28" s="157">
        <v>2230</v>
      </c>
      <c r="I28" s="36">
        <v>3354</v>
      </c>
      <c r="J28" s="158">
        <v>1934</v>
      </c>
      <c r="K28" s="35">
        <v>7860</v>
      </c>
      <c r="N28" s="15"/>
    </row>
    <row r="29" ht="14.25">
      <c r="N29" s="15"/>
    </row>
    <row r="30" spans="4:14" ht="14.25">
      <c r="D30" s="15"/>
      <c r="N30" s="15"/>
    </row>
    <row r="31" ht="14.25">
      <c r="D31" s="15"/>
    </row>
    <row r="32" ht="13.5" customHeight="1"/>
    <row r="35" ht="14.25">
      <c r="K35" s="2" t="s">
        <v>67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2018-08-13T07:42:06Z</cp:lastPrinted>
  <dcterms:created xsi:type="dcterms:W3CDTF">2001-04-10T00:32:56Z</dcterms:created>
  <dcterms:modified xsi:type="dcterms:W3CDTF">2019-04-11T00:57:04Z</dcterms:modified>
  <cp:category/>
  <cp:version/>
  <cp:contentType/>
  <cp:contentStatus/>
</cp:coreProperties>
</file>