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  <sheet name="Sheet1" sheetId="3" r:id="rId3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<sst xmlns="http://schemas.openxmlformats.org/spreadsheetml/2006/main" count="80" uniqueCount="72">
  <si>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</si>
  <si>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</si>
  <si>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</si>
  <si>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</si>
  <si>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</si>
  <si>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</si>
  <si>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</si>
  <si>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</si>
  <si>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</si>
  <si>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</si>
  <si>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</si>
  <si>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</si>
  <si>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</si>
  <si>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</si>
  <si>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</si>
  <si>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</si>
  <si>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</si>
  <si>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</si>
  <si>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</si>
  <si>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</si>
  <si>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</si>
  <si>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</si>
  <si>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</si>
  <si>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</si>
  <si>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</si>
  <si>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</si>
  <si>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</si>
  <si>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</si>
  <si>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</si>
  <si>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</si>
  <si>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</si>
  <si>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</si>
  <si>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</si>
  <si>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</si>
  <si>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</si>
  <si>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</si>
  <si>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</si>
  <si>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</si>
  <si>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</si>
  <si>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</si>
  <si>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</si>
  <si>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</si>
  <si>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</si>
  <si>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</si>
  <si>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</si>
  <si>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</si>
  <si>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</si>
  <si>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</si>
  <si>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</si>
  <si>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</si>
  <si>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</si>
  <si>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</si>
  <si>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</si>
  <si>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</si>
  <si>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</si>
  <si>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</si>
  <si>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</si>
  <si>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</si>
  <si>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</si>
  <si>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</si>
  <si>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</si>
  <si>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</si>
  <si>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</si>
  <si>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</si>
  <si>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</si>
  <si>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</si>
  <si>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</si>
  <si>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</si>
  <si>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</si>
  <si>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</si>
  <si>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(1월)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</si>
  <si>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1. 31.현재,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</si>
</sst>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71" applyFont="1" applyAlignment="1">
      <alignment vertical="center"/>
      <protection/>
    </xf>
    <xf numFmtId="0" fontId="10" fillId="0" borderId="0" xfId="71" applyFont="1" applyAlignment="1">
      <alignment/>
      <protection/>
    </xf>
    <xf numFmtId="0" fontId="17" fillId="0" borderId="0" xfId="71" applyFont="1" applyAlignment="1">
      <alignment horizontal="center" vertical="center"/>
      <protection/>
    </xf>
    <xf numFmtId="0" fontId="11" fillId="0" borderId="0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Alignment="1">
      <alignment/>
      <protection/>
    </xf>
    <xf numFmtId="0" fontId="14" fillId="0" borderId="0" xfId="71" applyFont="1" applyBorder="1" applyAlignment="1">
      <alignment horizontal="right" vertical="center"/>
      <protection/>
    </xf>
    <xf numFmtId="0" fontId="10" fillId="0" borderId="0" xfId="71" applyFont="1" applyAlignment="1">
      <alignment horizontal="center"/>
      <protection/>
    </xf>
    <xf numFmtId="41" fontId="10" fillId="0" borderId="0" xfId="71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71" applyFont="1" applyFill="1" applyBorder="1" applyAlignment="1">
      <alignment horizontal="center" vertical="center"/>
      <protection/>
    </xf>
    <xf numFmtId="0" fontId="18" fillId="35" borderId="17" xfId="71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71" applyFont="1" applyFill="1" applyBorder="1" applyAlignment="1">
      <alignment horizontal="center" vertical="center"/>
      <protection/>
    </xf>
    <xf numFmtId="0" fontId="11" fillId="0" borderId="18" xfId="71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19" fillId="35" borderId="24" xfId="71" applyNumberFormat="1" applyFont="1" applyFill="1" applyBorder="1" applyAlignment="1">
      <alignment horizontal="center" vertical="center"/>
      <protection/>
    </xf>
    <xf numFmtId="41" fontId="19" fillId="35" borderId="22" xfId="49" applyFont="1" applyFill="1" applyBorder="1" applyAlignment="1">
      <alignment horizontal="right"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178" fontId="7" fillId="0" borderId="21" xfId="70" applyNumberFormat="1" applyFont="1" applyBorder="1" applyAlignment="1">
      <alignment horizontal="center" vertical="center"/>
      <protection/>
    </xf>
    <xf numFmtId="178" fontId="7" fillId="0" borderId="27" xfId="70" applyNumberFormat="1" applyFont="1" applyFill="1" applyBorder="1" applyAlignment="1">
      <alignment horizontal="center" vertical="center"/>
      <protection/>
    </xf>
    <xf numFmtId="41" fontId="22" fillId="4" borderId="28" xfId="49" applyFont="1" applyFill="1" applyBorder="1" applyAlignment="1">
      <alignment horizontal="right" vertical="center"/>
    </xf>
    <xf numFmtId="41" fontId="22" fillId="4" borderId="29" xfId="49" applyFont="1" applyFill="1" applyBorder="1" applyAlignment="1">
      <alignment horizontal="right" vertical="center"/>
    </xf>
    <xf numFmtId="41" fontId="22" fillId="4" borderId="11" xfId="49" applyFont="1" applyFill="1" applyBorder="1" applyAlignment="1">
      <alignment horizontal="right" vertical="center"/>
    </xf>
    <xf numFmtId="41" fontId="22" fillId="4" borderId="17" xfId="49" applyFont="1" applyFill="1" applyBorder="1" applyAlignment="1">
      <alignment horizontal="right" vertical="center"/>
    </xf>
    <xf numFmtId="41" fontId="19" fillId="4" borderId="22" xfId="49" applyFont="1" applyFill="1" applyBorder="1" applyAlignment="1">
      <alignment horizontal="right" vertical="center"/>
    </xf>
    <xf numFmtId="41" fontId="22" fillId="4" borderId="22" xfId="49" applyFont="1" applyFill="1" applyBorder="1" applyAlignment="1">
      <alignment horizontal="right" vertical="center"/>
    </xf>
    <xf numFmtId="41" fontId="22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19" fillId="4" borderId="10" xfId="49" applyFont="1" applyFill="1" applyBorder="1" applyAlignment="1">
      <alignment horizontal="right" vertical="center"/>
    </xf>
    <xf numFmtId="179" fontId="60" fillId="0" borderId="10" xfId="75" applyNumberFormat="1" applyFont="1" applyBorder="1">
      <alignment vertical="center"/>
      <protection/>
    </xf>
    <xf numFmtId="179" fontId="60" fillId="0" borderId="22" xfId="75" applyNumberFormat="1" applyFont="1" applyBorder="1">
      <alignment vertical="center"/>
      <protection/>
    </xf>
    <xf numFmtId="41" fontId="19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19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71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5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41" fontId="19" fillId="35" borderId="24" xfId="71" applyNumberFormat="1" applyFont="1" applyFill="1" applyBorder="1" applyAlignment="1">
      <alignment horizontal="center" vertical="center" wrapText="1"/>
      <protection/>
    </xf>
    <xf numFmtId="0" fontId="62" fillId="0" borderId="0" xfId="71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0" fontId="18" fillId="35" borderId="34" xfId="71" applyFont="1" applyFill="1" applyBorder="1" applyAlignment="1">
      <alignment horizontal="center" vertical="center" wrapText="1"/>
      <protection/>
    </xf>
    <xf numFmtId="0" fontId="18" fillId="35" borderId="34" xfId="71" applyFont="1" applyFill="1" applyBorder="1" applyAlignment="1">
      <alignment horizontal="center" vertical="center"/>
      <protection/>
    </xf>
    <xf numFmtId="0" fontId="18" fillId="35" borderId="29" xfId="71" applyFont="1" applyFill="1" applyBorder="1" applyAlignment="1">
      <alignment horizontal="center" vertical="center"/>
      <protection/>
    </xf>
    <xf numFmtId="0" fontId="18" fillId="35" borderId="33" xfId="71" applyFont="1" applyFill="1" applyBorder="1" applyAlignment="1">
      <alignment horizontal="center" vertical="center" wrapText="1"/>
      <protection/>
    </xf>
    <xf numFmtId="0" fontId="18" fillId="35" borderId="19" xfId="7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0" fillId="0" borderId="11" xfId="48" applyNumberFormat="1" applyFont="1" applyBorder="1" applyAlignment="1">
      <alignment horizontal="center" vertical="center"/>
    </xf>
    <xf numFmtId="176" fontId="20" fillId="0" borderId="21" xfId="48" applyNumberFormat="1" applyFont="1" applyBorder="1" applyAlignment="1" quotePrefix="1">
      <alignment horizontal="center" vertical="center"/>
    </xf>
    <xf numFmtId="177" fontId="23" fillId="0" borderId="11" xfId="48" applyNumberFormat="1" applyFont="1" applyBorder="1" applyAlignment="1">
      <alignment horizontal="center" vertical="center"/>
    </xf>
    <xf numFmtId="177" fontId="23" fillId="0" borderId="21" xfId="48" applyNumberFormat="1" applyFont="1" applyBorder="1" applyAlignment="1">
      <alignment horizontal="center" vertical="center"/>
    </xf>
    <xf numFmtId="178" fontId="7" fillId="0" borderId="35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176" fontId="7" fillId="0" borderId="35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2" xfId="70"/>
    <cellStyle name="표준 2_9월말 주민등록인구 및 외국인 현황" xfId="71"/>
    <cellStyle name="표준 3" xfId="72"/>
    <cellStyle name="표준 4" xfId="73"/>
    <cellStyle name="표준 5" xfId="74"/>
    <cellStyle name="표준 6" xfId="75"/>
    <cellStyle name="표준 7" xfId="76"/>
    <cellStyle name="표준 8" xfId="77"/>
    <cellStyle name="표준 9" xfId="78"/>
    <cellStyle name="Hyperlin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2" sqref="A2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4" t="s">
        <v>47</v>
      </c>
      <c r="B6" s="92" t="s">
        <v>48</v>
      </c>
      <c r="C6" s="92"/>
      <c r="D6" s="92"/>
      <c r="E6" s="91" t="s">
        <v>49</v>
      </c>
      <c r="F6" s="91"/>
      <c r="G6" s="91"/>
      <c r="H6" s="91"/>
      <c r="I6" s="91" t="s">
        <v>50</v>
      </c>
      <c r="J6" s="92"/>
      <c r="K6" s="93"/>
    </row>
    <row r="7" spans="1:11" s="22" customFormat="1" ht="24" customHeight="1">
      <c r="A7" s="95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40418</v>
      </c>
      <c r="C8" s="43">
        <f>SUM(C9:C19)</f>
        <v>19369</v>
      </c>
      <c r="D8" s="43">
        <f>SUM(D9:D19)</f>
        <v>21049</v>
      </c>
      <c r="E8" s="43">
        <v>40007</v>
      </c>
      <c r="F8" s="43">
        <v>19168</v>
      </c>
      <c r="G8" s="43">
        <v>20839</v>
      </c>
      <c r="H8" s="87">
        <v>20170</v>
      </c>
      <c r="I8" s="44">
        <f>SUM(I9:I19)</f>
        <v>411</v>
      </c>
      <c r="J8" s="44">
        <f>SUM(J9:J19)</f>
        <v>201</v>
      </c>
      <c r="K8" s="69">
        <f>SUM(K9:K19)</f>
        <v>210</v>
      </c>
      <c r="L8" s="23"/>
    </row>
    <row r="9" spans="1:12" ht="30.75" customHeight="1">
      <c r="A9" s="80" t="s">
        <v>55</v>
      </c>
      <c r="B9" s="82">
        <f>SUM(C9:D9)</f>
        <v>18877</v>
      </c>
      <c r="C9" s="83">
        <f>SUM(F9,J9)</f>
        <v>9116</v>
      </c>
      <c r="D9" s="83">
        <f>SUM(G9,K9)</f>
        <v>9761</v>
      </c>
      <c r="E9" s="84">
        <v>18701</v>
      </c>
      <c r="F9" s="85">
        <v>9042</v>
      </c>
      <c r="G9" s="85">
        <v>9659</v>
      </c>
      <c r="H9" s="85">
        <v>8267</v>
      </c>
      <c r="I9" s="66">
        <f>SUM(J9:K9)</f>
        <v>176</v>
      </c>
      <c r="J9" s="52">
        <v>74</v>
      </c>
      <c r="K9" s="53">
        <v>102</v>
      </c>
      <c r="L9" s="23"/>
    </row>
    <row r="10" spans="1:12" ht="30.75" customHeight="1">
      <c r="A10" s="28" t="s">
        <v>56</v>
      </c>
      <c r="B10" s="64">
        <f>SUM(C10:D10)</f>
        <v>2260</v>
      </c>
      <c r="C10" s="70">
        <f aca="true" t="shared" si="0" ref="C10:C19">SUM(F10,J10)</f>
        <v>1057</v>
      </c>
      <c r="D10" s="70">
        <f aca="true" t="shared" si="1" ref="D10:D19">SUM(G10,K10)</f>
        <v>1203</v>
      </c>
      <c r="E10" s="68">
        <v>2248</v>
      </c>
      <c r="F10" s="81">
        <v>1052</v>
      </c>
      <c r="G10" s="81">
        <v>1196</v>
      </c>
      <c r="H10" s="81">
        <v>1316</v>
      </c>
      <c r="I10" s="63">
        <f>SUM(J10:K10)</f>
        <v>12</v>
      </c>
      <c r="J10" s="54">
        <v>5</v>
      </c>
      <c r="K10" s="55">
        <v>7</v>
      </c>
      <c r="L10" s="23"/>
    </row>
    <row r="11" spans="1:12" ht="30.75" customHeight="1">
      <c r="A11" s="28" t="s">
        <v>57</v>
      </c>
      <c r="B11" s="64">
        <f aca="true" t="shared" si="2" ref="B11:B19">SUM(C11:D11)</f>
        <v>1636</v>
      </c>
      <c r="C11" s="70">
        <f t="shared" si="0"/>
        <v>807</v>
      </c>
      <c r="D11" s="70">
        <f t="shared" si="1"/>
        <v>829</v>
      </c>
      <c r="E11" s="68">
        <v>1618</v>
      </c>
      <c r="F11" s="81">
        <v>801</v>
      </c>
      <c r="G11" s="81">
        <v>817</v>
      </c>
      <c r="H11" s="81">
        <v>953</v>
      </c>
      <c r="I11" s="63">
        <f aca="true" t="shared" si="3" ref="I11:I18">SUM(J11:K11)</f>
        <v>18</v>
      </c>
      <c r="J11" s="54">
        <v>6</v>
      </c>
      <c r="K11" s="55">
        <v>12</v>
      </c>
      <c r="L11" s="23"/>
    </row>
    <row r="12" spans="1:12" ht="30.75" customHeight="1">
      <c r="A12" s="28" t="s">
        <v>58</v>
      </c>
      <c r="B12" s="64">
        <f t="shared" si="2"/>
        <v>1732</v>
      </c>
      <c r="C12" s="70">
        <f>SUM(F12,J12)</f>
        <v>802</v>
      </c>
      <c r="D12" s="70">
        <f t="shared" si="1"/>
        <v>930</v>
      </c>
      <c r="E12" s="68">
        <v>1705</v>
      </c>
      <c r="F12" s="81">
        <v>784</v>
      </c>
      <c r="G12" s="81">
        <v>921</v>
      </c>
      <c r="H12" s="81">
        <v>997</v>
      </c>
      <c r="I12" s="63">
        <f t="shared" si="3"/>
        <v>27</v>
      </c>
      <c r="J12" s="54">
        <v>18</v>
      </c>
      <c r="K12" s="55">
        <v>9</v>
      </c>
      <c r="L12" s="23"/>
    </row>
    <row r="13" spans="1:12" ht="30.75" customHeight="1">
      <c r="A13" s="28" t="s">
        <v>59</v>
      </c>
      <c r="B13" s="64">
        <f t="shared" si="2"/>
        <v>2552</v>
      </c>
      <c r="C13" s="70">
        <f t="shared" si="0"/>
        <v>1252</v>
      </c>
      <c r="D13" s="70">
        <f t="shared" si="1"/>
        <v>1300</v>
      </c>
      <c r="E13" s="68">
        <v>2500</v>
      </c>
      <c r="F13" s="81">
        <v>1217</v>
      </c>
      <c r="G13" s="81">
        <v>1283</v>
      </c>
      <c r="H13" s="81">
        <v>1341</v>
      </c>
      <c r="I13" s="63">
        <f t="shared" si="3"/>
        <v>52</v>
      </c>
      <c r="J13" s="54">
        <v>35</v>
      </c>
      <c r="K13" s="55">
        <v>17</v>
      </c>
      <c r="L13" s="23"/>
    </row>
    <row r="14" spans="1:12" ht="30.75" customHeight="1">
      <c r="A14" s="28" t="s">
        <v>60</v>
      </c>
      <c r="B14" s="64">
        <f t="shared" si="2"/>
        <v>2180</v>
      </c>
      <c r="C14" s="70">
        <f t="shared" si="0"/>
        <v>1041</v>
      </c>
      <c r="D14" s="70">
        <f t="shared" si="1"/>
        <v>1139</v>
      </c>
      <c r="E14" s="68">
        <v>2163</v>
      </c>
      <c r="F14" s="81">
        <v>1034</v>
      </c>
      <c r="G14" s="81">
        <v>1129</v>
      </c>
      <c r="H14" s="81">
        <v>1168</v>
      </c>
      <c r="I14" s="63">
        <f t="shared" si="3"/>
        <v>17</v>
      </c>
      <c r="J14" s="54">
        <v>7</v>
      </c>
      <c r="K14" s="55">
        <v>10</v>
      </c>
      <c r="L14" s="23"/>
    </row>
    <row r="15" spans="1:12" ht="30.75" customHeight="1">
      <c r="A15" s="28" t="s">
        <v>61</v>
      </c>
      <c r="B15" s="64">
        <f t="shared" si="2"/>
        <v>4807</v>
      </c>
      <c r="C15" s="70">
        <f t="shared" si="0"/>
        <v>2268</v>
      </c>
      <c r="D15" s="70">
        <f t="shared" si="1"/>
        <v>2539</v>
      </c>
      <c r="E15" s="68">
        <v>4743</v>
      </c>
      <c r="F15" s="81">
        <v>2223</v>
      </c>
      <c r="G15" s="81">
        <v>2520</v>
      </c>
      <c r="H15" s="81">
        <v>2619</v>
      </c>
      <c r="I15" s="63">
        <f t="shared" si="3"/>
        <v>64</v>
      </c>
      <c r="J15" s="54">
        <v>45</v>
      </c>
      <c r="K15" s="55">
        <v>19</v>
      </c>
      <c r="L15" s="23"/>
    </row>
    <row r="16" spans="1:12" ht="30.75" customHeight="1">
      <c r="A16" s="28" t="s">
        <v>62</v>
      </c>
      <c r="B16" s="64">
        <f t="shared" si="2"/>
        <v>1458</v>
      </c>
      <c r="C16" s="70">
        <f t="shared" si="0"/>
        <v>694</v>
      </c>
      <c r="D16" s="70">
        <f t="shared" si="1"/>
        <v>764</v>
      </c>
      <c r="E16" s="68">
        <v>1444</v>
      </c>
      <c r="F16" s="81">
        <v>689</v>
      </c>
      <c r="G16" s="81">
        <v>755</v>
      </c>
      <c r="H16" s="81">
        <v>825</v>
      </c>
      <c r="I16" s="63">
        <f t="shared" si="3"/>
        <v>14</v>
      </c>
      <c r="J16" s="54">
        <v>5</v>
      </c>
      <c r="K16" s="55">
        <v>9</v>
      </c>
      <c r="L16" s="23"/>
    </row>
    <row r="17" spans="1:12" ht="30.75" customHeight="1">
      <c r="A17" s="28" t="s">
        <v>63</v>
      </c>
      <c r="B17" s="64">
        <f t="shared" si="2"/>
        <v>1910</v>
      </c>
      <c r="C17" s="70">
        <f t="shared" si="0"/>
        <v>887</v>
      </c>
      <c r="D17" s="70">
        <f t="shared" si="1"/>
        <v>1023</v>
      </c>
      <c r="E17" s="68">
        <v>1900</v>
      </c>
      <c r="F17" s="81">
        <v>884</v>
      </c>
      <c r="G17" s="81">
        <v>1016</v>
      </c>
      <c r="H17" s="81">
        <v>1045</v>
      </c>
      <c r="I17" s="63">
        <f t="shared" si="3"/>
        <v>10</v>
      </c>
      <c r="J17" s="54">
        <v>3</v>
      </c>
      <c r="K17" s="55">
        <v>7</v>
      </c>
      <c r="L17" s="23"/>
    </row>
    <row r="18" spans="1:12" ht="30.75" customHeight="1">
      <c r="A18" s="28" t="s">
        <v>64</v>
      </c>
      <c r="B18" s="64">
        <f t="shared" si="2"/>
        <v>1587</v>
      </c>
      <c r="C18" s="70">
        <f t="shared" si="0"/>
        <v>770</v>
      </c>
      <c r="D18" s="70">
        <f t="shared" si="1"/>
        <v>817</v>
      </c>
      <c r="E18" s="68">
        <v>1574</v>
      </c>
      <c r="F18" s="81">
        <v>769</v>
      </c>
      <c r="G18" s="81">
        <v>805</v>
      </c>
      <c r="H18" s="81">
        <v>886</v>
      </c>
      <c r="I18" s="63">
        <f t="shared" si="3"/>
        <v>13</v>
      </c>
      <c r="J18" s="54">
        <v>1</v>
      </c>
      <c r="K18" s="55">
        <v>12</v>
      </c>
      <c r="L18" s="23"/>
    </row>
    <row r="19" spans="1:12" ht="30.75" customHeight="1" thickBot="1">
      <c r="A19" s="29" t="s">
        <v>65</v>
      </c>
      <c r="B19" s="65">
        <f t="shared" si="2"/>
        <v>1419</v>
      </c>
      <c r="C19" s="71">
        <f t="shared" si="0"/>
        <v>675</v>
      </c>
      <c r="D19" s="71">
        <f t="shared" si="1"/>
        <v>744</v>
      </c>
      <c r="E19" s="67">
        <v>1411</v>
      </c>
      <c r="F19" s="86">
        <v>673</v>
      </c>
      <c r="G19" s="86">
        <v>738</v>
      </c>
      <c r="H19" s="86">
        <v>753</v>
      </c>
      <c r="I19" s="56">
        <f>SUM(J19:K19)</f>
        <v>8</v>
      </c>
      <c r="J19" s="57">
        <v>2</v>
      </c>
      <c r="K19" s="58">
        <v>6</v>
      </c>
      <c r="L19" s="23"/>
    </row>
    <row r="20" spans="9:11" ht="24" customHeight="1">
      <c r="I20" s="23"/>
      <c r="J20" s="23"/>
      <c r="K20" s="23"/>
    </row>
    <row r="22" ht="13.5">
      <c r="I22" s="88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thickBot="1">
      <c r="A3" s="119" t="s">
        <v>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9.5" customHeight="1">
      <c r="A4" s="111" t="s">
        <v>44</v>
      </c>
      <c r="B4" s="113" t="s">
        <v>12</v>
      </c>
      <c r="C4" s="114"/>
      <c r="D4" s="113" t="s">
        <v>14</v>
      </c>
      <c r="E4" s="121"/>
      <c r="F4" s="121"/>
      <c r="G4" s="121"/>
      <c r="H4" s="121"/>
      <c r="I4" s="114"/>
      <c r="J4" s="113" t="s">
        <v>15</v>
      </c>
      <c r="K4" s="122"/>
    </row>
    <row r="5" spans="1:11" ht="19.5" customHeight="1">
      <c r="A5" s="112"/>
      <c r="B5" s="115"/>
      <c r="C5" s="116"/>
      <c r="D5" s="120" t="s">
        <v>13</v>
      </c>
      <c r="E5" s="120"/>
      <c r="F5" s="117" t="s">
        <v>16</v>
      </c>
      <c r="G5" s="118"/>
      <c r="H5" s="117" t="s">
        <v>17</v>
      </c>
      <c r="I5" s="118"/>
      <c r="J5" s="115"/>
      <c r="K5" s="123"/>
    </row>
    <row r="6" spans="1:11" s="1" customFormat="1" ht="21.75" customHeight="1">
      <c r="A6" s="30" t="s">
        <v>67</v>
      </c>
      <c r="B6" s="107">
        <f>B8-B7</f>
        <v>11</v>
      </c>
      <c r="C6" s="108"/>
      <c r="D6" s="107">
        <f>D8-D7</f>
        <v>-37</v>
      </c>
      <c r="E6" s="108"/>
      <c r="F6" s="107">
        <f>F8-F7</f>
        <v>-4</v>
      </c>
      <c r="G6" s="108"/>
      <c r="H6" s="107">
        <f>H8-H7</f>
        <v>-33</v>
      </c>
      <c r="I6" s="108"/>
      <c r="J6" s="99"/>
      <c r="K6" s="100"/>
    </row>
    <row r="7" spans="1:11" ht="21.75" customHeight="1" thickBot="1">
      <c r="A7" s="31" t="s">
        <v>18</v>
      </c>
      <c r="B7" s="101">
        <v>20159</v>
      </c>
      <c r="C7" s="102"/>
      <c r="D7" s="103">
        <v>40044</v>
      </c>
      <c r="E7" s="104"/>
      <c r="F7" s="105">
        <v>19172</v>
      </c>
      <c r="G7" s="106"/>
      <c r="H7" s="109">
        <v>20872</v>
      </c>
      <c r="I7" s="110"/>
      <c r="J7" s="97"/>
      <c r="K7" s="98"/>
    </row>
    <row r="8" spans="1:11" ht="21.75" customHeight="1" thickBot="1">
      <c r="A8" s="32" t="s">
        <v>19</v>
      </c>
      <c r="B8" s="101">
        <v>20170</v>
      </c>
      <c r="C8" s="102"/>
      <c r="D8" s="103">
        <v>40007</v>
      </c>
      <c r="E8" s="104"/>
      <c r="F8" s="105">
        <v>19168</v>
      </c>
      <c r="G8" s="106"/>
      <c r="H8" s="109">
        <v>20839</v>
      </c>
      <c r="I8" s="110"/>
      <c r="J8" s="124"/>
      <c r="K8" s="12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6" t="s">
        <v>70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21.75" customHeight="1" thickBot="1">
      <c r="A12" s="126" t="s">
        <v>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2" t="s">
        <v>66</v>
      </c>
    </row>
    <row r="13" spans="1:11" ht="21.75" customHeight="1">
      <c r="A13" s="133" t="s">
        <v>11</v>
      </c>
      <c r="B13" s="136" t="s">
        <v>20</v>
      </c>
      <c r="C13" s="136" t="s">
        <v>21</v>
      </c>
      <c r="D13" s="136"/>
      <c r="E13" s="136"/>
      <c r="F13" s="136"/>
      <c r="G13" s="136"/>
      <c r="H13" s="127" t="s">
        <v>22</v>
      </c>
      <c r="I13" s="127" t="s">
        <v>23</v>
      </c>
      <c r="J13" s="136" t="s">
        <v>24</v>
      </c>
      <c r="K13" s="137" t="s">
        <v>2</v>
      </c>
    </row>
    <row r="14" spans="1:11" ht="21.75" customHeight="1">
      <c r="A14" s="134"/>
      <c r="B14" s="128"/>
      <c r="C14" s="131" t="s">
        <v>25</v>
      </c>
      <c r="D14" s="129" t="s">
        <v>3</v>
      </c>
      <c r="E14" s="130"/>
      <c r="F14" s="128" t="s">
        <v>4</v>
      </c>
      <c r="G14" s="128"/>
      <c r="H14" s="128"/>
      <c r="I14" s="128"/>
      <c r="J14" s="128"/>
      <c r="K14" s="138"/>
    </row>
    <row r="15" spans="1:11" ht="21.75" customHeight="1">
      <c r="A15" s="135"/>
      <c r="B15" s="128"/>
      <c r="C15" s="132"/>
      <c r="D15" s="6" t="s">
        <v>0</v>
      </c>
      <c r="E15" s="6" t="s">
        <v>1</v>
      </c>
      <c r="F15" s="6" t="s">
        <v>5</v>
      </c>
      <c r="G15" s="6" t="s">
        <v>6</v>
      </c>
      <c r="H15" s="128"/>
      <c r="I15" s="128"/>
      <c r="J15" s="128"/>
      <c r="K15" s="138"/>
    </row>
    <row r="16" spans="1:11" s="1" customFormat="1" ht="21.75" customHeight="1">
      <c r="A16" s="33" t="s">
        <v>43</v>
      </c>
      <c r="B16" s="59">
        <f>B17-B18</f>
        <v>-37</v>
      </c>
      <c r="C16" s="59">
        <f>C17-C18</f>
        <v>3</v>
      </c>
      <c r="D16" s="59">
        <f aca="true" t="shared" si="0" ref="D16:K16">D17-D18</f>
        <v>15</v>
      </c>
      <c r="E16" s="59">
        <f t="shared" si="0"/>
        <v>-12</v>
      </c>
      <c r="F16" s="59">
        <f t="shared" si="0"/>
        <v>-6</v>
      </c>
      <c r="G16" s="59">
        <f t="shared" si="0"/>
        <v>9</v>
      </c>
      <c r="H16" s="59">
        <f t="shared" si="0"/>
        <v>-42</v>
      </c>
      <c r="I16" s="59">
        <f t="shared" si="0"/>
        <v>2</v>
      </c>
      <c r="J16" s="59">
        <f t="shared" si="0"/>
        <v>0</v>
      </c>
      <c r="K16" s="60">
        <f t="shared" si="0"/>
        <v>0</v>
      </c>
    </row>
    <row r="17" spans="1:12" ht="21.75" customHeight="1">
      <c r="A17" s="34" t="s">
        <v>26</v>
      </c>
      <c r="B17" s="61">
        <f>SUM(C17+H17+I17+J17+K17)</f>
        <v>439</v>
      </c>
      <c r="C17" s="61">
        <f>SUM(D17+E17)</f>
        <v>424</v>
      </c>
      <c r="D17" s="72">
        <v>219</v>
      </c>
      <c r="E17" s="72">
        <v>205</v>
      </c>
      <c r="F17" s="72">
        <v>230</v>
      </c>
      <c r="G17" s="72">
        <v>194</v>
      </c>
      <c r="H17" s="72">
        <v>13</v>
      </c>
      <c r="I17" s="72">
        <v>2</v>
      </c>
      <c r="J17" s="72">
        <v>0</v>
      </c>
      <c r="K17" s="73">
        <v>0</v>
      </c>
      <c r="L17" s="47"/>
    </row>
    <row r="18" spans="1:11" ht="21.75" customHeight="1" thickBot="1">
      <c r="A18" s="35" t="s">
        <v>27</v>
      </c>
      <c r="B18" s="62">
        <f>SUM(C18,H18,I18,J18,K18)</f>
        <v>476</v>
      </c>
      <c r="C18" s="62">
        <f>SUM(D18+E18)</f>
        <v>421</v>
      </c>
      <c r="D18" s="74">
        <v>204</v>
      </c>
      <c r="E18" s="74">
        <v>217</v>
      </c>
      <c r="F18" s="74">
        <v>236</v>
      </c>
      <c r="G18" s="74">
        <v>185</v>
      </c>
      <c r="H18" s="74">
        <v>55</v>
      </c>
      <c r="I18" s="74">
        <v>0</v>
      </c>
      <c r="J18" s="74">
        <v>0</v>
      </c>
      <c r="K18" s="75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6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7.25" customHeight="1" thickBot="1">
      <c r="A22" s="5"/>
      <c r="B22" s="5"/>
      <c r="C22" s="5"/>
      <c r="D22" s="5"/>
      <c r="E22" s="5"/>
      <c r="F22" s="5"/>
      <c r="G22" s="139" t="s">
        <v>71</v>
      </c>
      <c r="H22" s="139"/>
      <c r="I22" s="139"/>
      <c r="J22" s="139"/>
      <c r="K22" s="139"/>
    </row>
    <row r="23" spans="1:11" ht="30" customHeight="1">
      <c r="A23" s="140" t="s">
        <v>28</v>
      </c>
      <c r="B23" s="142" t="s">
        <v>29</v>
      </c>
      <c r="C23" s="142" t="s">
        <v>30</v>
      </c>
      <c r="D23" s="142"/>
      <c r="E23" s="142"/>
      <c r="F23" s="142"/>
      <c r="G23" s="142"/>
      <c r="H23" s="142"/>
      <c r="I23" s="142"/>
      <c r="J23" s="142"/>
      <c r="K23" s="144"/>
    </row>
    <row r="24" spans="1:11" ht="30" customHeight="1" thickBot="1">
      <c r="A24" s="141"/>
      <c r="B24" s="143"/>
      <c r="C24" s="145" t="s">
        <v>31</v>
      </c>
      <c r="D24" s="146"/>
      <c r="E24" s="146"/>
      <c r="F24" s="146"/>
      <c r="G24" s="146"/>
      <c r="H24" s="146"/>
      <c r="I24" s="146"/>
      <c r="J24" s="146"/>
      <c r="K24" s="36" t="s">
        <v>32</v>
      </c>
    </row>
    <row r="25" spans="1:19" ht="30" customHeight="1" thickTop="1">
      <c r="A25" s="141"/>
      <c r="B25" s="143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8"/>
    </row>
    <row r="26" spans="1:14" ht="30" customHeight="1">
      <c r="A26" s="38" t="s">
        <v>40</v>
      </c>
      <c r="B26" s="9">
        <f>SUM(B27:B28)</f>
        <v>40007</v>
      </c>
      <c r="C26" s="13">
        <v>5010</v>
      </c>
      <c r="D26" s="45">
        <f>SUM(D27:D28)</f>
        <v>22412</v>
      </c>
      <c r="E26" s="89">
        <f aca="true" t="shared" si="1" ref="E26:K26">E27+E28</f>
        <v>387</v>
      </c>
      <c r="F26" s="89">
        <f t="shared" si="1"/>
        <v>3329</v>
      </c>
      <c r="G26" s="89">
        <f t="shared" si="1"/>
        <v>2958</v>
      </c>
      <c r="H26" s="89">
        <f t="shared" si="1"/>
        <v>4931</v>
      </c>
      <c r="I26" s="89">
        <f t="shared" si="1"/>
        <v>7050</v>
      </c>
      <c r="J26" s="90">
        <f t="shared" si="1"/>
        <v>3757</v>
      </c>
      <c r="K26" s="46">
        <f t="shared" si="1"/>
        <v>12626</v>
      </c>
      <c r="N26" s="24"/>
    </row>
    <row r="27" spans="1:14" ht="30" customHeight="1">
      <c r="A27" s="39" t="s">
        <v>41</v>
      </c>
      <c r="B27" s="8">
        <f>SUM(C27:D27,K27)</f>
        <v>19168</v>
      </c>
      <c r="C27" s="76">
        <v>2545</v>
      </c>
      <c r="D27" s="14">
        <f>SUM(E27:J27)</f>
        <v>11853</v>
      </c>
      <c r="E27" s="76">
        <v>198</v>
      </c>
      <c r="F27" s="76">
        <v>1883</v>
      </c>
      <c r="G27" s="76">
        <v>1534</v>
      </c>
      <c r="H27" s="76">
        <v>2680</v>
      </c>
      <c r="I27" s="76">
        <v>3703</v>
      </c>
      <c r="J27" s="78">
        <v>1855</v>
      </c>
      <c r="K27" s="50">
        <v>4770</v>
      </c>
      <c r="L27" s="49"/>
      <c r="N27" s="24"/>
    </row>
    <row r="28" spans="1:14" ht="30" customHeight="1" thickBot="1">
      <c r="A28" s="40" t="s">
        <v>42</v>
      </c>
      <c r="B28" s="41">
        <f>SUM(C28:D28,K28)</f>
        <v>20839</v>
      </c>
      <c r="C28" s="77">
        <v>2424</v>
      </c>
      <c r="D28" s="42">
        <f>SUM(E28:J28)</f>
        <v>10559</v>
      </c>
      <c r="E28" s="77">
        <v>189</v>
      </c>
      <c r="F28" s="77">
        <v>1446</v>
      </c>
      <c r="G28" s="77">
        <v>1424</v>
      </c>
      <c r="H28" s="77">
        <v>2251</v>
      </c>
      <c r="I28" s="77">
        <v>3347</v>
      </c>
      <c r="J28" s="79">
        <v>1902</v>
      </c>
      <c r="K28" s="51">
        <v>7856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2019-02-12T00:41:18Z</dcterms:modified>
  <cp:category/>
  <cp:version/>
  <cp:contentType/>
  <cp:contentStatus/>
</cp:coreProperties>
</file>