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제외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<sst xmlns="http://schemas.openxmlformats.org/spreadsheetml/2006/main" count="80" uniqueCount="72">
  <si>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</si>
  <si>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</si>
  <si>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</si>
  <si>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</si>
  <si>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</si>
  <si>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</si>
  <si>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</si>
  <si>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</si>
  <si>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</si>
  <si>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</si>
  <si>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</si>
  <si>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</si>
  <si>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</si>
  <si>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</si>
  <si>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</si>
  <si>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</si>
  <si>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</si>
  <si>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</si>
  <si>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</si>
  <si>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</si>
  <si>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</si>
  <si>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</si>
  <si>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</si>
  <si>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</si>
  <si>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</si>
  <si>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</si>
  <si>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</si>
  <si>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</si>
  <si>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</si>
  <si>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</si>
  <si>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</si>
  <si>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</si>
  <si>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</si>
  <si>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</si>
  <si>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</si>
  <si>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</si>
  <si>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</si>
  <si>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</si>
  <si>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</si>
  <si>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</si>
  <si>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</si>
  <si>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</si>
  <si>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</si>
  <si>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</si>
  <si>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</si>
  <si>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</si>
  <si>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</si>
  <si>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</si>
  <si>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</si>
  <si>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</si>
  <si>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</si>
  <si>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</si>
  <si>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</si>
  <si>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</si>
  <si>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</si>
  <si>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</si>
  <si>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</si>
  <si>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</si>
  <si>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</si>
  <si>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</si>
  <si>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</si>
  <si>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</si>
  <si>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</si>
  <si>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</si>
  <si>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</si>
  <si>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</si>
  <si>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</si>
  <si>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</si>
  <si>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</si>
  <si>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</si>
  <si>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(4월)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</si>
  <si>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4. 30.현재,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</si>
</sst>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6" applyFont="1" applyAlignment="1">
      <alignment vertical="center"/>
      <protection/>
    </xf>
    <xf numFmtId="0" fontId="10" fillId="0" borderId="0" xfId="66" applyFont="1" applyAlignment="1">
      <alignment/>
      <protection/>
    </xf>
    <xf numFmtId="0" fontId="17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vertical="center"/>
      <protection/>
    </xf>
    <xf numFmtId="0" fontId="15" fillId="0" borderId="0" xfId="66" applyFont="1" applyAlignment="1">
      <alignment/>
      <protection/>
    </xf>
    <xf numFmtId="0" fontId="14" fillId="0" borderId="0" xfId="66" applyFont="1" applyBorder="1" applyAlignment="1">
      <alignment horizontal="right" vertical="center"/>
      <protection/>
    </xf>
    <xf numFmtId="0" fontId="10" fillId="0" borderId="0" xfId="66" applyFont="1" applyAlignment="1">
      <alignment horizontal="center"/>
      <protection/>
    </xf>
    <xf numFmtId="41" fontId="10" fillId="0" borderId="0" xfId="66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6" applyFont="1" applyFill="1" applyBorder="1" applyAlignment="1">
      <alignment horizontal="center" vertical="center"/>
      <protection/>
    </xf>
    <xf numFmtId="0" fontId="18" fillId="35" borderId="17" xfId="66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20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6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5" applyNumberFormat="1" applyFont="1" applyBorder="1" applyAlignment="1">
      <alignment horizontal="center" vertical="center"/>
      <protection/>
    </xf>
    <xf numFmtId="178" fontId="7" fillId="0" borderId="27" xfId="65" applyNumberFormat="1" applyFont="1" applyBorder="1" applyAlignment="1">
      <alignment horizontal="center" vertical="center"/>
      <protection/>
    </xf>
    <xf numFmtId="178" fontId="7" fillId="0" borderId="10" xfId="65" applyNumberFormat="1" applyFont="1" applyBorder="1" applyAlignment="1">
      <alignment horizontal="center" vertical="center"/>
      <protection/>
    </xf>
    <xf numFmtId="178" fontId="7" fillId="0" borderId="15" xfId="65" applyNumberFormat="1" applyFont="1" applyBorder="1" applyAlignment="1">
      <alignment horizontal="center" vertical="center"/>
      <protection/>
    </xf>
    <xf numFmtId="178" fontId="7" fillId="0" borderId="22" xfId="65" applyNumberFormat="1" applyFont="1" applyFill="1" applyBorder="1" applyAlignment="1">
      <alignment horizontal="center" vertical="center"/>
      <protection/>
    </xf>
    <xf numFmtId="178" fontId="7" fillId="0" borderId="28" xfId="65" applyNumberFormat="1" applyFont="1" applyFill="1" applyBorder="1" applyAlignment="1">
      <alignment horizontal="center" vertical="center"/>
      <protection/>
    </xf>
    <xf numFmtId="178" fontId="7" fillId="0" borderId="21" xfId="65" applyNumberFormat="1" applyFont="1" applyBorder="1" applyAlignment="1">
      <alignment horizontal="center" vertical="center"/>
      <protection/>
    </xf>
    <xf numFmtId="178" fontId="7" fillId="0" borderId="29" xfId="65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59" fillId="0" borderId="10" xfId="70" applyNumberFormat="1" applyFont="1" applyBorder="1">
      <alignment vertical="center"/>
      <protection/>
    </xf>
    <xf numFmtId="179" fontId="59" fillId="0" borderId="22" xfId="70" applyNumberFormat="1" applyFont="1" applyBorder="1">
      <alignment vertical="center"/>
      <protection/>
    </xf>
    <xf numFmtId="41" fontId="20" fillId="4" borderId="33" xfId="49" applyFont="1" applyFill="1" applyBorder="1" applyAlignment="1">
      <alignment horizontal="right" vertical="center"/>
    </xf>
    <xf numFmtId="179" fontId="59" fillId="0" borderId="10" xfId="73" applyNumberFormat="1" applyFont="1" applyBorder="1">
      <alignment vertical="center"/>
      <protection/>
    </xf>
    <xf numFmtId="179" fontId="59" fillId="0" borderId="10" xfId="64" applyNumberFormat="1" applyFont="1" applyBorder="1">
      <alignment vertical="center"/>
      <protection/>
    </xf>
    <xf numFmtId="179" fontId="59" fillId="0" borderId="22" xfId="64" applyNumberFormat="1" applyFont="1" applyBorder="1">
      <alignment vertical="center"/>
      <protection/>
    </xf>
    <xf numFmtId="179" fontId="59" fillId="0" borderId="10" xfId="64" applyNumberFormat="1" applyFont="1" applyBorder="1">
      <alignment vertical="center"/>
      <protection/>
    </xf>
    <xf numFmtId="179" fontId="59" fillId="0" borderId="22" xfId="73" applyNumberFormat="1" applyFont="1" applyBorder="1">
      <alignment vertical="center"/>
      <protection/>
    </xf>
    <xf numFmtId="41" fontId="20" fillId="35" borderId="32" xfId="49" applyFont="1" applyFill="1" applyBorder="1" applyAlignment="1">
      <alignment horizontal="right" vertical="center"/>
    </xf>
    <xf numFmtId="0" fontId="18" fillId="35" borderId="34" xfId="66" applyFont="1" applyFill="1" applyBorder="1" applyAlignment="1">
      <alignment horizontal="center" vertical="center" wrapText="1"/>
      <protection/>
    </xf>
    <xf numFmtId="0" fontId="18" fillId="35" borderId="34" xfId="66" applyFont="1" applyFill="1" applyBorder="1" applyAlignment="1">
      <alignment horizontal="center" vertical="center"/>
      <protection/>
    </xf>
    <xf numFmtId="0" fontId="18" fillId="35" borderId="31" xfId="66" applyFont="1" applyFill="1" applyBorder="1" applyAlignment="1">
      <alignment horizontal="center" vertical="center"/>
      <protection/>
    </xf>
    <xf numFmtId="0" fontId="18" fillId="35" borderId="35" xfId="66" applyFont="1" applyFill="1" applyBorder="1" applyAlignment="1">
      <alignment horizontal="center" vertical="center" wrapText="1"/>
      <protection/>
    </xf>
    <xf numFmtId="0" fontId="18" fillId="35" borderId="20" xfId="6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8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8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2_9월말 주민등록인구 및 외국인 현황" xfId="66"/>
    <cellStyle name="표준 3" xfId="67"/>
    <cellStyle name="표준 4" xfId="68"/>
    <cellStyle name="표준 5" xfId="69"/>
    <cellStyle name="표준 6" xfId="70"/>
    <cellStyle name="표준 7" xfId="71"/>
    <cellStyle name="표준 8" xfId="72"/>
    <cellStyle name="표준 9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6" t="s">
        <v>47</v>
      </c>
      <c r="B6" s="84" t="s">
        <v>48</v>
      </c>
      <c r="C6" s="84"/>
      <c r="D6" s="84"/>
      <c r="E6" s="83" t="s">
        <v>49</v>
      </c>
      <c r="F6" s="83"/>
      <c r="G6" s="83"/>
      <c r="H6" s="83"/>
      <c r="I6" s="83" t="s">
        <v>50</v>
      </c>
      <c r="J6" s="84"/>
      <c r="K6" s="85"/>
    </row>
    <row r="7" spans="1:11" s="22" customFormat="1" ht="24" customHeight="1">
      <c r="A7" s="87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 aca="true" t="shared" si="0" ref="B8:G8">SUM(B9:B19)</f>
        <v>40527</v>
      </c>
      <c r="C8" s="44">
        <f t="shared" si="0"/>
        <v>19415</v>
      </c>
      <c r="D8" s="44">
        <f t="shared" si="0"/>
        <v>21112</v>
      </c>
      <c r="E8" s="44">
        <f t="shared" si="0"/>
        <v>40124</v>
      </c>
      <c r="F8" s="44">
        <f t="shared" si="0"/>
        <v>19227</v>
      </c>
      <c r="G8" s="44">
        <f t="shared" si="0"/>
        <v>20897</v>
      </c>
      <c r="H8" s="46">
        <v>20004</v>
      </c>
      <c r="I8" s="45">
        <f>SUM(I9:I19)</f>
        <v>403</v>
      </c>
      <c r="J8" s="45">
        <f>SUM(J9:J19)</f>
        <v>188</v>
      </c>
      <c r="K8" s="82">
        <f>SUM(K9:K19)</f>
        <v>215</v>
      </c>
      <c r="L8" s="23"/>
    </row>
    <row r="9" spans="1:12" ht="30.75" customHeight="1">
      <c r="A9" s="28" t="s">
        <v>55</v>
      </c>
      <c r="B9" s="74">
        <f>SUM(C9:D9)</f>
        <v>18833</v>
      </c>
      <c r="C9" s="74">
        <f>SUM(F9,J9)</f>
        <v>9108</v>
      </c>
      <c r="D9" s="74">
        <f>SUM(G9,K9)</f>
        <v>9725</v>
      </c>
      <c r="E9" s="78">
        <v>18665</v>
      </c>
      <c r="F9" s="77">
        <v>9040</v>
      </c>
      <c r="G9" s="77">
        <v>9625</v>
      </c>
      <c r="H9" s="80">
        <v>8186</v>
      </c>
      <c r="I9" s="76">
        <f>SUM(J9:K9)</f>
        <v>168</v>
      </c>
      <c r="J9" s="60">
        <v>68</v>
      </c>
      <c r="K9" s="61">
        <v>100</v>
      </c>
      <c r="L9" s="23"/>
    </row>
    <row r="10" spans="1:12" ht="30.75" customHeight="1">
      <c r="A10" s="29" t="s">
        <v>56</v>
      </c>
      <c r="B10" s="74">
        <f aca="true" t="shared" si="1" ref="B10:B19">SUM(C10:D10)</f>
        <v>2295</v>
      </c>
      <c r="C10" s="74">
        <f aca="true" t="shared" si="2" ref="C10:C19">SUM(F10,J10)</f>
        <v>1067</v>
      </c>
      <c r="D10" s="74">
        <f aca="true" t="shared" si="3" ref="D10:D19">SUM(G10,K10)</f>
        <v>1228</v>
      </c>
      <c r="E10" s="78">
        <v>2279</v>
      </c>
      <c r="F10" s="77">
        <v>1061</v>
      </c>
      <c r="G10" s="77">
        <v>1218</v>
      </c>
      <c r="H10" s="80">
        <v>1309</v>
      </c>
      <c r="I10" s="73">
        <f>SUM(J10:K10)</f>
        <v>16</v>
      </c>
      <c r="J10" s="62">
        <v>6</v>
      </c>
      <c r="K10" s="63">
        <v>10</v>
      </c>
      <c r="L10" s="23"/>
    </row>
    <row r="11" spans="1:12" ht="30.75" customHeight="1">
      <c r="A11" s="29" t="s">
        <v>57</v>
      </c>
      <c r="B11" s="74">
        <f t="shared" si="1"/>
        <v>1636</v>
      </c>
      <c r="C11" s="74">
        <f t="shared" si="2"/>
        <v>806</v>
      </c>
      <c r="D11" s="74">
        <f t="shared" si="3"/>
        <v>830</v>
      </c>
      <c r="E11" s="78">
        <v>1617</v>
      </c>
      <c r="F11" s="77">
        <v>800</v>
      </c>
      <c r="G11" s="77">
        <v>817</v>
      </c>
      <c r="H11" s="80">
        <v>938</v>
      </c>
      <c r="I11" s="73">
        <f aca="true" t="shared" si="4" ref="I11:I18">SUM(J11:K11)</f>
        <v>19</v>
      </c>
      <c r="J11" s="62">
        <v>6</v>
      </c>
      <c r="K11" s="63">
        <v>13</v>
      </c>
      <c r="L11" s="23"/>
    </row>
    <row r="12" spans="1:12" ht="30.75" customHeight="1">
      <c r="A12" s="29" t="s">
        <v>58</v>
      </c>
      <c r="B12" s="74">
        <f t="shared" si="1"/>
        <v>1789</v>
      </c>
      <c r="C12" s="74">
        <f t="shared" si="2"/>
        <v>831</v>
      </c>
      <c r="D12" s="74">
        <f t="shared" si="3"/>
        <v>958</v>
      </c>
      <c r="E12" s="78">
        <v>1757</v>
      </c>
      <c r="F12" s="77">
        <v>812</v>
      </c>
      <c r="G12" s="77">
        <v>945</v>
      </c>
      <c r="H12" s="80">
        <v>1009</v>
      </c>
      <c r="I12" s="73">
        <f t="shared" si="4"/>
        <v>32</v>
      </c>
      <c r="J12" s="62">
        <v>19</v>
      </c>
      <c r="K12" s="63">
        <v>13</v>
      </c>
      <c r="L12" s="23"/>
    </row>
    <row r="13" spans="1:12" ht="30.75" customHeight="1">
      <c r="A13" s="29" t="s">
        <v>59</v>
      </c>
      <c r="B13" s="74">
        <f t="shared" si="1"/>
        <v>2548</v>
      </c>
      <c r="C13" s="74">
        <f t="shared" si="2"/>
        <v>1251</v>
      </c>
      <c r="D13" s="74">
        <f t="shared" si="3"/>
        <v>1297</v>
      </c>
      <c r="E13" s="78">
        <v>2497</v>
      </c>
      <c r="F13" s="77">
        <v>1217</v>
      </c>
      <c r="G13" s="77">
        <v>1280</v>
      </c>
      <c r="H13" s="80">
        <v>1333</v>
      </c>
      <c r="I13" s="73">
        <f t="shared" si="4"/>
        <v>51</v>
      </c>
      <c r="J13" s="62">
        <v>34</v>
      </c>
      <c r="K13" s="63">
        <v>17</v>
      </c>
      <c r="L13" s="23"/>
    </row>
    <row r="14" spans="1:12" ht="30.75" customHeight="1">
      <c r="A14" s="29" t="s">
        <v>60</v>
      </c>
      <c r="B14" s="74">
        <f t="shared" si="1"/>
        <v>2198</v>
      </c>
      <c r="C14" s="74">
        <f t="shared" si="2"/>
        <v>1036</v>
      </c>
      <c r="D14" s="74">
        <f t="shared" si="3"/>
        <v>1162</v>
      </c>
      <c r="E14" s="78">
        <v>2176</v>
      </c>
      <c r="F14" s="77">
        <v>1026</v>
      </c>
      <c r="G14" s="77">
        <v>1150</v>
      </c>
      <c r="H14" s="80">
        <v>1163</v>
      </c>
      <c r="I14" s="73">
        <f t="shared" si="4"/>
        <v>22</v>
      </c>
      <c r="J14" s="62">
        <v>10</v>
      </c>
      <c r="K14" s="63">
        <v>12</v>
      </c>
      <c r="L14" s="23"/>
    </row>
    <row r="15" spans="1:12" ht="30.75" customHeight="1">
      <c r="A15" s="29" t="s">
        <v>61</v>
      </c>
      <c r="B15" s="74">
        <f t="shared" si="1"/>
        <v>4816</v>
      </c>
      <c r="C15" s="74">
        <f t="shared" si="2"/>
        <v>2256</v>
      </c>
      <c r="D15" s="74">
        <f t="shared" si="3"/>
        <v>2560</v>
      </c>
      <c r="E15" s="78">
        <v>4765</v>
      </c>
      <c r="F15" s="77">
        <v>2225</v>
      </c>
      <c r="G15" s="77">
        <v>2540</v>
      </c>
      <c r="H15" s="80">
        <v>2575</v>
      </c>
      <c r="I15" s="73">
        <f t="shared" si="4"/>
        <v>51</v>
      </c>
      <c r="J15" s="62">
        <v>31</v>
      </c>
      <c r="K15" s="63">
        <v>20</v>
      </c>
      <c r="L15" s="23"/>
    </row>
    <row r="16" spans="1:12" ht="30.75" customHeight="1">
      <c r="A16" s="29" t="s">
        <v>62</v>
      </c>
      <c r="B16" s="74">
        <f t="shared" si="1"/>
        <v>1461</v>
      </c>
      <c r="C16" s="74">
        <f t="shared" si="2"/>
        <v>707</v>
      </c>
      <c r="D16" s="74">
        <f t="shared" si="3"/>
        <v>754</v>
      </c>
      <c r="E16" s="78">
        <v>1450</v>
      </c>
      <c r="F16" s="77">
        <v>702</v>
      </c>
      <c r="G16" s="77">
        <v>748</v>
      </c>
      <c r="H16" s="80">
        <v>816</v>
      </c>
      <c r="I16" s="73">
        <f t="shared" si="4"/>
        <v>11</v>
      </c>
      <c r="J16" s="62">
        <v>5</v>
      </c>
      <c r="K16" s="63">
        <v>6</v>
      </c>
      <c r="L16" s="23"/>
    </row>
    <row r="17" spans="1:12" ht="30.75" customHeight="1">
      <c r="A17" s="29" t="s">
        <v>63</v>
      </c>
      <c r="B17" s="74">
        <f t="shared" si="1"/>
        <v>1916</v>
      </c>
      <c r="C17" s="74">
        <f t="shared" si="2"/>
        <v>900</v>
      </c>
      <c r="D17" s="74">
        <f t="shared" si="3"/>
        <v>1016</v>
      </c>
      <c r="E17" s="78">
        <v>1903</v>
      </c>
      <c r="F17" s="77">
        <v>894</v>
      </c>
      <c r="G17" s="77">
        <v>1009</v>
      </c>
      <c r="H17" s="80">
        <v>1044</v>
      </c>
      <c r="I17" s="73">
        <f t="shared" si="4"/>
        <v>13</v>
      </c>
      <c r="J17" s="62">
        <v>6</v>
      </c>
      <c r="K17" s="63">
        <v>7</v>
      </c>
      <c r="L17" s="23"/>
    </row>
    <row r="18" spans="1:12" ht="30.75" customHeight="1">
      <c r="A18" s="29" t="s">
        <v>64</v>
      </c>
      <c r="B18" s="74">
        <f t="shared" si="1"/>
        <v>1621</v>
      </c>
      <c r="C18" s="74">
        <f t="shared" si="2"/>
        <v>782</v>
      </c>
      <c r="D18" s="74">
        <f t="shared" si="3"/>
        <v>839</v>
      </c>
      <c r="E18" s="78">
        <v>1608</v>
      </c>
      <c r="F18" s="77">
        <v>781</v>
      </c>
      <c r="G18" s="77">
        <v>827</v>
      </c>
      <c r="H18" s="80">
        <v>888</v>
      </c>
      <c r="I18" s="73">
        <f t="shared" si="4"/>
        <v>13</v>
      </c>
      <c r="J18" s="62">
        <v>1</v>
      </c>
      <c r="K18" s="63">
        <v>12</v>
      </c>
      <c r="L18" s="23"/>
    </row>
    <row r="19" spans="1:12" ht="30.75" customHeight="1" thickBot="1">
      <c r="A19" s="30" t="s">
        <v>65</v>
      </c>
      <c r="B19" s="75">
        <f t="shared" si="1"/>
        <v>1414</v>
      </c>
      <c r="C19" s="75">
        <f t="shared" si="2"/>
        <v>671</v>
      </c>
      <c r="D19" s="75">
        <f t="shared" si="3"/>
        <v>743</v>
      </c>
      <c r="E19" s="79">
        <v>1407</v>
      </c>
      <c r="F19" s="81">
        <v>669</v>
      </c>
      <c r="G19" s="81">
        <v>738</v>
      </c>
      <c r="H19" s="79">
        <v>743</v>
      </c>
      <c r="I19" s="64">
        <f>SUM(J19:K19)</f>
        <v>7</v>
      </c>
      <c r="J19" s="65">
        <v>2</v>
      </c>
      <c r="K19" s="66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6" sqref="A6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 thickBot="1">
      <c r="A3" s="115" t="s">
        <v>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9.5" customHeight="1">
      <c r="A4" s="107" t="s">
        <v>44</v>
      </c>
      <c r="B4" s="109" t="s">
        <v>12</v>
      </c>
      <c r="C4" s="110"/>
      <c r="D4" s="109" t="s">
        <v>14</v>
      </c>
      <c r="E4" s="117"/>
      <c r="F4" s="117"/>
      <c r="G4" s="117"/>
      <c r="H4" s="117"/>
      <c r="I4" s="110"/>
      <c r="J4" s="109" t="s">
        <v>15</v>
      </c>
      <c r="K4" s="118"/>
    </row>
    <row r="5" spans="1:11" ht="19.5" customHeight="1">
      <c r="A5" s="108"/>
      <c r="B5" s="111"/>
      <c r="C5" s="112"/>
      <c r="D5" s="116" t="s">
        <v>13</v>
      </c>
      <c r="E5" s="116"/>
      <c r="F5" s="113" t="s">
        <v>16</v>
      </c>
      <c r="G5" s="114"/>
      <c r="H5" s="113" t="s">
        <v>17</v>
      </c>
      <c r="I5" s="114"/>
      <c r="J5" s="111"/>
      <c r="K5" s="119"/>
    </row>
    <row r="6" spans="1:11" s="1" customFormat="1" ht="21.75" customHeight="1">
      <c r="A6" s="31" t="s">
        <v>67</v>
      </c>
      <c r="B6" s="103">
        <f>B8-B7</f>
        <v>48</v>
      </c>
      <c r="C6" s="104"/>
      <c r="D6" s="103">
        <f>D8-D7</f>
        <v>79</v>
      </c>
      <c r="E6" s="104"/>
      <c r="F6" s="103">
        <f>F8-F7</f>
        <v>45</v>
      </c>
      <c r="G6" s="104"/>
      <c r="H6" s="103">
        <f>H8-H7</f>
        <v>34</v>
      </c>
      <c r="I6" s="104"/>
      <c r="J6" s="91"/>
      <c r="K6" s="92"/>
    </row>
    <row r="7" spans="1:11" ht="21.75" customHeight="1">
      <c r="A7" s="32" t="s">
        <v>18</v>
      </c>
      <c r="B7" s="97">
        <v>19956</v>
      </c>
      <c r="C7" s="98"/>
      <c r="D7" s="99">
        <f>SUM(F7:I7)</f>
        <v>40045</v>
      </c>
      <c r="E7" s="100"/>
      <c r="F7" s="124">
        <v>19182</v>
      </c>
      <c r="G7" s="125"/>
      <c r="H7" s="122">
        <v>20863</v>
      </c>
      <c r="I7" s="123"/>
      <c r="J7" s="89"/>
      <c r="K7" s="90"/>
    </row>
    <row r="8" spans="1:11" ht="21.75" customHeight="1" thickBot="1">
      <c r="A8" s="33" t="s">
        <v>19</v>
      </c>
      <c r="B8" s="93">
        <v>20004</v>
      </c>
      <c r="C8" s="94"/>
      <c r="D8" s="95">
        <f>SUM(F8:I8)</f>
        <v>40124</v>
      </c>
      <c r="E8" s="96"/>
      <c r="F8" s="101">
        <v>19227</v>
      </c>
      <c r="G8" s="102"/>
      <c r="H8" s="105">
        <v>20897</v>
      </c>
      <c r="I8" s="106"/>
      <c r="J8" s="120"/>
      <c r="K8" s="121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8" t="s">
        <v>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21.75" customHeight="1" thickBot="1">
      <c r="A12" s="126" t="s">
        <v>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2" t="s">
        <v>66</v>
      </c>
    </row>
    <row r="13" spans="1:11" ht="21.75" customHeight="1">
      <c r="A13" s="133" t="s">
        <v>11</v>
      </c>
      <c r="B13" s="136" t="s">
        <v>20</v>
      </c>
      <c r="C13" s="136" t="s">
        <v>21</v>
      </c>
      <c r="D13" s="136"/>
      <c r="E13" s="136"/>
      <c r="F13" s="136"/>
      <c r="G13" s="136"/>
      <c r="H13" s="127" t="s">
        <v>22</v>
      </c>
      <c r="I13" s="127" t="s">
        <v>23</v>
      </c>
      <c r="J13" s="136" t="s">
        <v>24</v>
      </c>
      <c r="K13" s="137" t="s">
        <v>2</v>
      </c>
    </row>
    <row r="14" spans="1:11" ht="21.75" customHeight="1">
      <c r="A14" s="134"/>
      <c r="B14" s="128"/>
      <c r="C14" s="131" t="s">
        <v>25</v>
      </c>
      <c r="D14" s="129" t="s">
        <v>3</v>
      </c>
      <c r="E14" s="130"/>
      <c r="F14" s="128" t="s">
        <v>4</v>
      </c>
      <c r="G14" s="128"/>
      <c r="H14" s="128"/>
      <c r="I14" s="128"/>
      <c r="J14" s="128"/>
      <c r="K14" s="138"/>
    </row>
    <row r="15" spans="1:11" ht="21.75" customHeight="1">
      <c r="A15" s="135"/>
      <c r="B15" s="128"/>
      <c r="C15" s="132"/>
      <c r="D15" s="6" t="s">
        <v>0</v>
      </c>
      <c r="E15" s="6" t="s">
        <v>1</v>
      </c>
      <c r="F15" s="6" t="s">
        <v>5</v>
      </c>
      <c r="G15" s="6" t="s">
        <v>6</v>
      </c>
      <c r="H15" s="128"/>
      <c r="I15" s="128"/>
      <c r="J15" s="128"/>
      <c r="K15" s="138"/>
    </row>
    <row r="16" spans="1:11" s="1" customFormat="1" ht="21.75" customHeight="1">
      <c r="A16" s="34" t="s">
        <v>43</v>
      </c>
      <c r="B16" s="67">
        <f>B17-B18</f>
        <v>79</v>
      </c>
      <c r="C16" s="67">
        <f>C17-C18</f>
        <v>105</v>
      </c>
      <c r="D16" s="67">
        <f aca="true" t="shared" si="0" ref="D16:K16">D17-D18</f>
        <v>58</v>
      </c>
      <c r="E16" s="67">
        <f t="shared" si="0"/>
        <v>47</v>
      </c>
      <c r="F16" s="67">
        <f t="shared" si="0"/>
        <v>26</v>
      </c>
      <c r="G16" s="67">
        <f t="shared" si="0"/>
        <v>79</v>
      </c>
      <c r="H16" s="67">
        <f t="shared" si="0"/>
        <v>-30</v>
      </c>
      <c r="I16" s="67">
        <f t="shared" si="0"/>
        <v>3</v>
      </c>
      <c r="J16" s="67">
        <f t="shared" si="0"/>
        <v>1</v>
      </c>
      <c r="K16" s="68">
        <f t="shared" si="0"/>
        <v>0</v>
      </c>
    </row>
    <row r="17" spans="1:12" ht="21.75" customHeight="1">
      <c r="A17" s="35" t="s">
        <v>26</v>
      </c>
      <c r="B17" s="69">
        <f>SUM(C17+H17+I17+J17+K17)</f>
        <v>410</v>
      </c>
      <c r="C17" s="69">
        <f>SUM(D17+E17)</f>
        <v>389</v>
      </c>
      <c r="D17" s="69">
        <v>203</v>
      </c>
      <c r="E17" s="69">
        <v>186</v>
      </c>
      <c r="F17" s="69">
        <v>175</v>
      </c>
      <c r="G17" s="69">
        <v>214</v>
      </c>
      <c r="H17" s="69">
        <v>16</v>
      </c>
      <c r="I17" s="69">
        <v>4</v>
      </c>
      <c r="J17" s="69">
        <v>1</v>
      </c>
      <c r="K17" s="70">
        <v>0</v>
      </c>
      <c r="L17" s="49"/>
    </row>
    <row r="18" spans="1:11" ht="21.75" customHeight="1" thickBot="1">
      <c r="A18" s="36" t="s">
        <v>27</v>
      </c>
      <c r="B18" s="71">
        <f>SUM(C18,H18,I18,J18,K18)</f>
        <v>331</v>
      </c>
      <c r="C18" s="71">
        <f>SUM(D18+E18)</f>
        <v>284</v>
      </c>
      <c r="D18" s="71">
        <v>145</v>
      </c>
      <c r="E18" s="71">
        <v>139</v>
      </c>
      <c r="F18" s="71">
        <v>149</v>
      </c>
      <c r="G18" s="71">
        <v>135</v>
      </c>
      <c r="H18" s="71">
        <v>46</v>
      </c>
      <c r="I18" s="71">
        <v>1</v>
      </c>
      <c r="J18" s="71">
        <v>0</v>
      </c>
      <c r="K18" s="7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8" t="s">
        <v>69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7.25" customHeight="1" thickBot="1">
      <c r="A22" s="5"/>
      <c r="B22" s="5"/>
      <c r="C22" s="5"/>
      <c r="D22" s="5"/>
      <c r="E22" s="5"/>
      <c r="F22" s="5"/>
      <c r="G22" s="139" t="s">
        <v>71</v>
      </c>
      <c r="H22" s="139"/>
      <c r="I22" s="139"/>
      <c r="J22" s="139"/>
      <c r="K22" s="139"/>
    </row>
    <row r="23" spans="1:11" ht="30" customHeight="1">
      <c r="A23" s="140" t="s">
        <v>28</v>
      </c>
      <c r="B23" s="142" t="s">
        <v>29</v>
      </c>
      <c r="C23" s="142" t="s">
        <v>30</v>
      </c>
      <c r="D23" s="142"/>
      <c r="E23" s="142"/>
      <c r="F23" s="142"/>
      <c r="G23" s="142"/>
      <c r="H23" s="142"/>
      <c r="I23" s="142"/>
      <c r="J23" s="142"/>
      <c r="K23" s="144"/>
    </row>
    <row r="24" spans="1:11" ht="30" customHeight="1" thickBot="1">
      <c r="A24" s="141"/>
      <c r="B24" s="143"/>
      <c r="C24" s="145" t="s">
        <v>31</v>
      </c>
      <c r="D24" s="146"/>
      <c r="E24" s="146"/>
      <c r="F24" s="146"/>
      <c r="G24" s="146"/>
      <c r="H24" s="146"/>
      <c r="I24" s="146"/>
      <c r="J24" s="146"/>
      <c r="K24" s="37" t="s">
        <v>32</v>
      </c>
    </row>
    <row r="25" spans="1:19" ht="30" customHeight="1" thickTop="1">
      <c r="A25" s="141"/>
      <c r="B25" s="143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40124</v>
      </c>
      <c r="C26" s="13">
        <f>SUM(C27+C28)</f>
        <v>5155</v>
      </c>
      <c r="D26" s="47">
        <f>SUM(D27:D28)</f>
        <v>22389</v>
      </c>
      <c r="E26" s="9">
        <f aca="true" t="shared" si="1" ref="E26:K26">SUM(E27+E28)</f>
        <v>402</v>
      </c>
      <c r="F26" s="9">
        <f t="shared" si="1"/>
        <v>3217</v>
      </c>
      <c r="G26" s="9">
        <f t="shared" si="1"/>
        <v>3072</v>
      </c>
      <c r="H26" s="9">
        <f t="shared" si="1"/>
        <v>5089</v>
      </c>
      <c r="I26" s="9">
        <f t="shared" si="1"/>
        <v>7062</v>
      </c>
      <c r="J26" s="13">
        <f t="shared" si="1"/>
        <v>3547</v>
      </c>
      <c r="K26" s="48">
        <f t="shared" si="1"/>
        <v>12580</v>
      </c>
      <c r="N26" s="24"/>
    </row>
    <row r="27" spans="1:14" ht="30" customHeight="1">
      <c r="A27" s="40" t="s">
        <v>41</v>
      </c>
      <c r="B27" s="8">
        <f>SUM(C27:D27,K27)</f>
        <v>19227</v>
      </c>
      <c r="C27" s="52">
        <v>2654</v>
      </c>
      <c r="D27" s="14">
        <f>SUM(E27:J27)</f>
        <v>11829</v>
      </c>
      <c r="E27" s="54">
        <v>213</v>
      </c>
      <c r="F27" s="54">
        <v>1798</v>
      </c>
      <c r="G27" s="54">
        <v>1586</v>
      </c>
      <c r="H27" s="54">
        <v>2799</v>
      </c>
      <c r="I27" s="54">
        <v>3701</v>
      </c>
      <c r="J27" s="55">
        <v>1732</v>
      </c>
      <c r="K27" s="58">
        <v>4744</v>
      </c>
      <c r="L27" s="51"/>
      <c r="N27" s="24"/>
    </row>
    <row r="28" spans="1:14" ht="30" customHeight="1" thickBot="1">
      <c r="A28" s="41" t="s">
        <v>42</v>
      </c>
      <c r="B28" s="42">
        <f>SUM(C28:D28,K28)</f>
        <v>20897</v>
      </c>
      <c r="C28" s="53">
        <v>2501</v>
      </c>
      <c r="D28" s="43">
        <f>SUM(E28:J28)</f>
        <v>10560</v>
      </c>
      <c r="E28" s="56">
        <v>189</v>
      </c>
      <c r="F28" s="56">
        <v>1419</v>
      </c>
      <c r="G28" s="56">
        <v>1486</v>
      </c>
      <c r="H28" s="56">
        <v>2290</v>
      </c>
      <c r="I28" s="56">
        <v>3361</v>
      </c>
      <c r="J28" s="57">
        <v>1815</v>
      </c>
      <c r="K28" s="59">
        <v>7836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2018-01-02T07:33:46Z</cp:lastPrinted>
  <dcterms:created xsi:type="dcterms:W3CDTF">2001-04-10T00:32:56Z</dcterms:created>
  <dcterms:modified xsi:type="dcterms:W3CDTF">2018-05-11T05:01:54Z</dcterms:modified>
  <cp:category/>
  <cp:version/>
  <cp:contentType/>
  <cp:contentStatus/>
</cp:coreProperties>
</file>