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  <sheet name="Sheet1" sheetId="3" r:id="rId3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<sst xmlns="http://schemas.openxmlformats.org/spreadsheetml/2006/main" count="80" uniqueCount="72">
  <si>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</si>
  <si>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</si>
  <si>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</si>
  <si>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</si>
  <si>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</si>
  <si>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</si>
  <si>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</si>
  <si>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</si>
  <si>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</si>
  <si>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</si>
  <si>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</si>
  <si>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</si>
  <si>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</si>
  <si>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</si>
  <si>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</si>
  <si>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</si>
  <si>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</si>
  <si>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</si>
  <si>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</si>
  <si>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</si>
  <si>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</si>
  <si>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</si>
  <si>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</si>
  <si>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</si>
  <si>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</si>
  <si>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</si>
  <si>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</si>
  <si>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</si>
  <si>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</si>
  <si>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</si>
  <si>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</si>
  <si>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</si>
  <si>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</si>
  <si>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</si>
  <si>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</si>
  <si>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</si>
  <si>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</si>
  <si>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</si>
  <si>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</si>
  <si>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</si>
  <si>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</si>
  <si>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</si>
  <si>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</si>
  <si>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</si>
  <si>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</si>
  <si>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</si>
  <si>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</si>
  <si>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</si>
  <si>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</si>
  <si>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</si>
  <si>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</si>
  <si>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</si>
  <si>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</si>
  <si>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</si>
  <si>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</si>
  <si>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</si>
  <si>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</si>
  <si>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</si>
  <si>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</si>
  <si>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</si>
  <si>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</si>
  <si>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</si>
  <si>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</si>
  <si>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</si>
  <si>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</si>
  <si>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</si>
  <si>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</si>
  <si>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</si>
  <si>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</si>
  <si>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</si>
  <si>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12. 31.현재, 단위:명)</t>
    </r>
  </si>
  <si>
    <r>
      <t>주민등록에 의한 인구이동 (12월)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</si>
</sst>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70" applyFont="1" applyAlignment="1">
      <alignment vertical="center"/>
      <protection/>
    </xf>
    <xf numFmtId="0" fontId="10" fillId="0" borderId="0" xfId="70" applyFont="1" applyAlignment="1">
      <alignment/>
      <protection/>
    </xf>
    <xf numFmtId="0" fontId="17" fillId="0" borderId="0" xfId="70" applyFont="1" applyAlignment="1">
      <alignment horizontal="center" vertical="center"/>
      <protection/>
    </xf>
    <xf numFmtId="0" fontId="11" fillId="0" borderId="0" xfId="70" applyFont="1" applyBorder="1" applyAlignment="1">
      <alignment horizontal="center" vertical="center"/>
      <protection/>
    </xf>
    <xf numFmtId="0" fontId="16" fillId="0" borderId="0" xfId="70" applyFont="1" applyBorder="1" applyAlignment="1">
      <alignment vertical="center"/>
      <protection/>
    </xf>
    <xf numFmtId="0" fontId="15" fillId="0" borderId="0" xfId="70" applyFont="1" applyAlignment="1">
      <alignment/>
      <protection/>
    </xf>
    <xf numFmtId="0" fontId="14" fillId="0" borderId="0" xfId="70" applyFont="1" applyBorder="1" applyAlignment="1">
      <alignment horizontal="right" vertical="center"/>
      <protection/>
    </xf>
    <xf numFmtId="0" fontId="10" fillId="0" borderId="0" xfId="70" applyFont="1" applyAlignment="1">
      <alignment horizontal="center"/>
      <protection/>
    </xf>
    <xf numFmtId="41" fontId="10" fillId="0" borderId="0" xfId="70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70" applyFont="1" applyFill="1" applyBorder="1" applyAlignment="1">
      <alignment horizontal="center" vertical="center"/>
      <protection/>
    </xf>
    <xf numFmtId="0" fontId="18" fillId="35" borderId="17" xfId="70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70" applyFont="1" applyFill="1" applyBorder="1" applyAlignment="1">
      <alignment horizontal="center" vertical="center"/>
      <protection/>
    </xf>
    <xf numFmtId="0" fontId="11" fillId="0" borderId="18" xfId="70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70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21" xfId="69" applyNumberFormat="1" applyFont="1" applyBorder="1" applyAlignment="1">
      <alignment horizontal="center" vertical="center"/>
      <protection/>
    </xf>
    <xf numFmtId="178" fontId="7" fillId="0" borderId="27" xfId="69" applyNumberFormat="1" applyFont="1" applyFill="1" applyBorder="1" applyAlignment="1">
      <alignment horizontal="center" vertical="center"/>
      <protection/>
    </xf>
    <xf numFmtId="41" fontId="23" fillId="4" borderId="28" xfId="49" applyFont="1" applyFill="1" applyBorder="1" applyAlignment="1">
      <alignment horizontal="right" vertical="center"/>
    </xf>
    <xf numFmtId="41" fontId="23" fillId="4" borderId="29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10" xfId="74" applyNumberFormat="1" applyFont="1" applyBorder="1">
      <alignment vertical="center"/>
      <protection/>
    </xf>
    <xf numFmtId="179" fontId="60" fillId="0" borderId="22" xfId="74" applyNumberFormat="1" applyFont="1" applyBorder="1">
      <alignment vertical="center"/>
      <protection/>
    </xf>
    <xf numFmtId="41" fontId="20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20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70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4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0" fontId="18" fillId="35" borderId="34" xfId="70" applyFont="1" applyFill="1" applyBorder="1" applyAlignment="1">
      <alignment horizontal="center" vertical="center" wrapText="1"/>
      <protection/>
    </xf>
    <xf numFmtId="0" fontId="18" fillId="35" borderId="34" xfId="70" applyFont="1" applyFill="1" applyBorder="1" applyAlignment="1">
      <alignment horizontal="center" vertical="center"/>
      <protection/>
    </xf>
    <xf numFmtId="0" fontId="18" fillId="35" borderId="29" xfId="70" applyFont="1" applyFill="1" applyBorder="1" applyAlignment="1">
      <alignment horizontal="center" vertical="center"/>
      <protection/>
    </xf>
    <xf numFmtId="0" fontId="18" fillId="35" borderId="33" xfId="70" applyFont="1" applyFill="1" applyBorder="1" applyAlignment="1">
      <alignment horizontal="center" vertical="center" wrapText="1"/>
      <protection/>
    </xf>
    <xf numFmtId="0" fontId="18" fillId="35" borderId="19" xfId="70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40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178" fontId="7" fillId="0" borderId="41" xfId="50" applyNumberFormat="1" applyFont="1" applyFill="1" applyBorder="1" applyAlignment="1" quotePrefix="1">
      <alignment horizontal="center" vertical="center"/>
    </xf>
    <xf numFmtId="178" fontId="7" fillId="0" borderId="42" xfId="50" applyNumberFormat="1" applyFont="1" applyFill="1" applyBorder="1" applyAlignment="1" quotePrefix="1">
      <alignment horizontal="center" vertical="center"/>
    </xf>
    <xf numFmtId="178" fontId="7" fillId="0" borderId="41" xfId="50" applyNumberFormat="1" applyFont="1" applyFill="1" applyBorder="1" applyAlignment="1">
      <alignment horizontal="center" vertical="center"/>
    </xf>
    <xf numFmtId="178" fontId="7" fillId="0" borderId="42" xfId="5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0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41" xfId="48" applyNumberFormat="1" applyFont="1" applyBorder="1" applyAlignment="1">
      <alignment horizontal="center" vertical="center"/>
    </xf>
    <xf numFmtId="178" fontId="7" fillId="0" borderId="42" xfId="48" applyNumberFormat="1" applyFont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2" xfId="69"/>
    <cellStyle name="표준 2_9월말 주민등록인구 및 외국인 현황" xfId="70"/>
    <cellStyle name="표준 3" xfId="71"/>
    <cellStyle name="표준 4" xfId="72"/>
    <cellStyle name="표준 5" xfId="73"/>
    <cellStyle name="표준 6" xfId="74"/>
    <cellStyle name="표준 7" xfId="75"/>
    <cellStyle name="표준 8" xfId="76"/>
    <cellStyle name="표준 9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12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A1" sqref="A1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1" t="s">
        <v>47</v>
      </c>
      <c r="B6" s="89" t="s">
        <v>48</v>
      </c>
      <c r="C6" s="89"/>
      <c r="D6" s="89"/>
      <c r="E6" s="88" t="s">
        <v>49</v>
      </c>
      <c r="F6" s="88"/>
      <c r="G6" s="88"/>
      <c r="H6" s="88"/>
      <c r="I6" s="88" t="s">
        <v>50</v>
      </c>
      <c r="J6" s="89"/>
      <c r="K6" s="90"/>
    </row>
    <row r="7" spans="1:11" s="22" customFormat="1" ht="24" customHeight="1">
      <c r="A7" s="9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40462</v>
      </c>
      <c r="C8" s="43">
        <f>SUM(C9:C19)</f>
        <v>19381</v>
      </c>
      <c r="D8" s="43">
        <f>SUM(D9:D19)</f>
        <v>21081</v>
      </c>
      <c r="E8" s="43">
        <v>40044</v>
      </c>
      <c r="F8" s="43">
        <v>19172</v>
      </c>
      <c r="G8" s="43">
        <v>20872</v>
      </c>
      <c r="H8" s="45">
        <v>20159</v>
      </c>
      <c r="I8" s="44">
        <f aca="true" t="shared" si="0" ref="E8:K8">SUM(I9:I19)</f>
        <v>418</v>
      </c>
      <c r="J8" s="44">
        <v>209</v>
      </c>
      <c r="K8" s="70">
        <v>209</v>
      </c>
      <c r="L8" s="23"/>
    </row>
    <row r="9" spans="1:12" ht="30.75" customHeight="1">
      <c r="A9" s="81" t="s">
        <v>55</v>
      </c>
      <c r="B9" s="83">
        <f>SUM(C9:D9)</f>
        <v>18907</v>
      </c>
      <c r="C9" s="84">
        <f>SUM(F9,J9)</f>
        <v>9120</v>
      </c>
      <c r="D9" s="84">
        <f>SUM(G9,K9)</f>
        <v>9787</v>
      </c>
      <c r="E9" s="85">
        <v>18729</v>
      </c>
      <c r="F9" s="86">
        <v>9043</v>
      </c>
      <c r="G9" s="86">
        <v>9686</v>
      </c>
      <c r="H9" s="86">
        <v>8262</v>
      </c>
      <c r="I9" s="67">
        <f>SUM(J9:K9)</f>
        <v>178</v>
      </c>
      <c r="J9" s="53">
        <v>77</v>
      </c>
      <c r="K9" s="54">
        <v>101</v>
      </c>
      <c r="L9" s="23"/>
    </row>
    <row r="10" spans="1:12" ht="30.75" customHeight="1">
      <c r="A10" s="28" t="s">
        <v>56</v>
      </c>
      <c r="B10" s="65">
        <f aca="true" t="shared" si="1" ref="B10:B19">SUM(C10:D10)</f>
        <v>2263</v>
      </c>
      <c r="C10" s="71">
        <f aca="true" t="shared" si="2" ref="C10:C19">SUM(F10,J10)</f>
        <v>1060</v>
      </c>
      <c r="D10" s="71">
        <f aca="true" t="shared" si="3" ref="D10:D19">SUM(G10,K10)</f>
        <v>1203</v>
      </c>
      <c r="E10" s="69">
        <v>2250</v>
      </c>
      <c r="F10" s="82">
        <v>1054</v>
      </c>
      <c r="G10" s="82">
        <v>1196</v>
      </c>
      <c r="H10" s="82">
        <v>1315</v>
      </c>
      <c r="I10" s="64">
        <f>SUM(J10:K10)</f>
        <v>13</v>
      </c>
      <c r="J10" s="55">
        <v>6</v>
      </c>
      <c r="K10" s="56">
        <v>7</v>
      </c>
      <c r="L10" s="23"/>
    </row>
    <row r="11" spans="1:12" ht="30.75" customHeight="1">
      <c r="A11" s="28" t="s">
        <v>57</v>
      </c>
      <c r="B11" s="65">
        <f t="shared" si="1"/>
        <v>1639</v>
      </c>
      <c r="C11" s="71">
        <f t="shared" si="2"/>
        <v>808</v>
      </c>
      <c r="D11" s="71">
        <f t="shared" si="3"/>
        <v>831</v>
      </c>
      <c r="E11" s="69">
        <v>1618</v>
      </c>
      <c r="F11" s="82">
        <v>800</v>
      </c>
      <c r="G11" s="82">
        <v>818</v>
      </c>
      <c r="H11" s="82">
        <v>948</v>
      </c>
      <c r="I11" s="64">
        <f aca="true" t="shared" si="4" ref="I11:I18">SUM(J11:K11)</f>
        <v>21</v>
      </c>
      <c r="J11" s="55">
        <v>8</v>
      </c>
      <c r="K11" s="56">
        <v>13</v>
      </c>
      <c r="L11" s="23"/>
    </row>
    <row r="12" spans="1:12" ht="30.75" customHeight="1">
      <c r="A12" s="28" t="s">
        <v>58</v>
      </c>
      <c r="B12" s="65">
        <f t="shared" si="1"/>
        <v>1730</v>
      </c>
      <c r="C12" s="71">
        <f>SUM(F12,J12)</f>
        <v>803</v>
      </c>
      <c r="D12" s="71">
        <f t="shared" si="3"/>
        <v>927</v>
      </c>
      <c r="E12" s="69">
        <v>1702</v>
      </c>
      <c r="F12" s="82">
        <v>784</v>
      </c>
      <c r="G12" s="82">
        <v>918</v>
      </c>
      <c r="H12" s="82">
        <v>997</v>
      </c>
      <c r="I12" s="64">
        <f t="shared" si="4"/>
        <v>28</v>
      </c>
      <c r="J12" s="55">
        <v>19</v>
      </c>
      <c r="K12" s="56">
        <v>9</v>
      </c>
      <c r="L12" s="23"/>
    </row>
    <row r="13" spans="1:12" ht="30.75" customHeight="1">
      <c r="A13" s="28" t="s">
        <v>59</v>
      </c>
      <c r="B13" s="65">
        <f t="shared" si="1"/>
        <v>2548</v>
      </c>
      <c r="C13" s="71">
        <f t="shared" si="2"/>
        <v>1247</v>
      </c>
      <c r="D13" s="71">
        <f t="shared" si="3"/>
        <v>1301</v>
      </c>
      <c r="E13" s="69">
        <v>2496</v>
      </c>
      <c r="F13" s="82">
        <v>1212</v>
      </c>
      <c r="G13" s="82">
        <v>1284</v>
      </c>
      <c r="H13" s="82">
        <v>1338</v>
      </c>
      <c r="I13" s="64">
        <f t="shared" si="4"/>
        <v>52</v>
      </c>
      <c r="J13" s="55">
        <v>35</v>
      </c>
      <c r="K13" s="56">
        <v>17</v>
      </c>
      <c r="L13" s="23"/>
    </row>
    <row r="14" spans="1:12" ht="30.75" customHeight="1">
      <c r="A14" s="28" t="s">
        <v>60</v>
      </c>
      <c r="B14" s="65">
        <f t="shared" si="1"/>
        <v>2198</v>
      </c>
      <c r="C14" s="71">
        <f t="shared" si="2"/>
        <v>1044</v>
      </c>
      <c r="D14" s="71">
        <f t="shared" si="3"/>
        <v>1154</v>
      </c>
      <c r="E14" s="69">
        <v>2181</v>
      </c>
      <c r="F14" s="82">
        <v>1037</v>
      </c>
      <c r="G14" s="82">
        <v>1144</v>
      </c>
      <c r="H14" s="82">
        <v>1173</v>
      </c>
      <c r="I14" s="64">
        <f t="shared" si="4"/>
        <v>17</v>
      </c>
      <c r="J14" s="55">
        <v>7</v>
      </c>
      <c r="K14" s="56">
        <v>10</v>
      </c>
      <c r="L14" s="23"/>
    </row>
    <row r="15" spans="1:12" ht="30.75" customHeight="1">
      <c r="A15" s="28" t="s">
        <v>61</v>
      </c>
      <c r="B15" s="65">
        <f t="shared" si="1"/>
        <v>4795</v>
      </c>
      <c r="C15" s="71">
        <f t="shared" si="2"/>
        <v>2259</v>
      </c>
      <c r="D15" s="71">
        <f t="shared" si="3"/>
        <v>2536</v>
      </c>
      <c r="E15" s="69">
        <v>4733</v>
      </c>
      <c r="F15" s="82">
        <v>2215</v>
      </c>
      <c r="G15" s="82">
        <v>2518</v>
      </c>
      <c r="H15" s="82">
        <v>2614</v>
      </c>
      <c r="I15" s="64">
        <f t="shared" si="4"/>
        <v>62</v>
      </c>
      <c r="J15" s="55">
        <v>44</v>
      </c>
      <c r="K15" s="56">
        <v>18</v>
      </c>
      <c r="L15" s="23"/>
    </row>
    <row r="16" spans="1:12" ht="30.75" customHeight="1">
      <c r="A16" s="28" t="s">
        <v>62</v>
      </c>
      <c r="B16" s="65">
        <f t="shared" si="1"/>
        <v>1459</v>
      </c>
      <c r="C16" s="71">
        <f t="shared" si="2"/>
        <v>697</v>
      </c>
      <c r="D16" s="71">
        <f t="shared" si="3"/>
        <v>762</v>
      </c>
      <c r="E16" s="69">
        <v>1445</v>
      </c>
      <c r="F16" s="82">
        <v>692</v>
      </c>
      <c r="G16" s="82">
        <v>753</v>
      </c>
      <c r="H16" s="82">
        <v>827</v>
      </c>
      <c r="I16" s="64">
        <f t="shared" si="4"/>
        <v>14</v>
      </c>
      <c r="J16" s="55">
        <v>5</v>
      </c>
      <c r="K16" s="56">
        <v>9</v>
      </c>
      <c r="L16" s="23"/>
    </row>
    <row r="17" spans="1:12" ht="30.75" customHeight="1">
      <c r="A17" s="28" t="s">
        <v>63</v>
      </c>
      <c r="B17" s="65">
        <f t="shared" si="1"/>
        <v>1921</v>
      </c>
      <c r="C17" s="71">
        <f t="shared" si="2"/>
        <v>892</v>
      </c>
      <c r="D17" s="71">
        <f t="shared" si="3"/>
        <v>1029</v>
      </c>
      <c r="E17" s="69">
        <v>1908</v>
      </c>
      <c r="F17" s="82">
        <v>887</v>
      </c>
      <c r="G17" s="82">
        <v>1021</v>
      </c>
      <c r="H17" s="82">
        <v>1053</v>
      </c>
      <c r="I17" s="64">
        <f t="shared" si="4"/>
        <v>13</v>
      </c>
      <c r="J17" s="55">
        <v>5</v>
      </c>
      <c r="K17" s="56">
        <v>8</v>
      </c>
      <c r="L17" s="23"/>
    </row>
    <row r="18" spans="1:12" ht="30.75" customHeight="1">
      <c r="A18" s="28" t="s">
        <v>64</v>
      </c>
      <c r="B18" s="65">
        <f t="shared" si="1"/>
        <v>1596</v>
      </c>
      <c r="C18" s="71">
        <f t="shared" si="2"/>
        <v>777</v>
      </c>
      <c r="D18" s="71">
        <f t="shared" si="3"/>
        <v>819</v>
      </c>
      <c r="E18" s="69">
        <v>1583</v>
      </c>
      <c r="F18" s="82">
        <v>776</v>
      </c>
      <c r="G18" s="82">
        <v>807</v>
      </c>
      <c r="H18" s="82">
        <v>887</v>
      </c>
      <c r="I18" s="64">
        <f t="shared" si="4"/>
        <v>13</v>
      </c>
      <c r="J18" s="55">
        <v>1</v>
      </c>
      <c r="K18" s="56">
        <v>12</v>
      </c>
      <c r="L18" s="23"/>
    </row>
    <row r="19" spans="1:12" ht="30.75" customHeight="1" thickBot="1">
      <c r="A19" s="29" t="s">
        <v>65</v>
      </c>
      <c r="B19" s="66">
        <f t="shared" si="1"/>
        <v>1406</v>
      </c>
      <c r="C19" s="72">
        <f t="shared" si="2"/>
        <v>674</v>
      </c>
      <c r="D19" s="72">
        <f t="shared" si="3"/>
        <v>732</v>
      </c>
      <c r="E19" s="68">
        <v>1399</v>
      </c>
      <c r="F19" s="87">
        <v>672</v>
      </c>
      <c r="G19" s="87">
        <v>727</v>
      </c>
      <c r="H19" s="87">
        <v>745</v>
      </c>
      <c r="I19" s="57">
        <f>SUM(J19:K19)</f>
        <v>7</v>
      </c>
      <c r="J19" s="58">
        <v>2</v>
      </c>
      <c r="K19" s="59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30" t="s">
        <v>67</v>
      </c>
      <c r="B6" s="117">
        <f>B8-B7</f>
        <v>-12</v>
      </c>
      <c r="C6" s="118"/>
      <c r="D6" s="117">
        <f>D8-D7</f>
        <v>-51</v>
      </c>
      <c r="E6" s="118"/>
      <c r="F6" s="117">
        <f>F8-F7</f>
        <v>-30</v>
      </c>
      <c r="G6" s="118"/>
      <c r="H6" s="117">
        <f>H8-H7</f>
        <v>-21</v>
      </c>
      <c r="I6" s="118"/>
      <c r="J6" s="138"/>
      <c r="K6" s="139"/>
    </row>
    <row r="7" spans="1:11" ht="21.75" customHeight="1" thickBot="1">
      <c r="A7" s="31" t="s">
        <v>18</v>
      </c>
      <c r="B7" s="140">
        <v>20171</v>
      </c>
      <c r="C7" s="141"/>
      <c r="D7" s="142">
        <v>40095</v>
      </c>
      <c r="E7" s="143"/>
      <c r="F7" s="121">
        <v>19202</v>
      </c>
      <c r="G7" s="122"/>
      <c r="H7" s="119">
        <v>20893</v>
      </c>
      <c r="I7" s="120"/>
      <c r="J7" s="136"/>
      <c r="K7" s="137"/>
    </row>
    <row r="8" spans="1:11" ht="21.75" customHeight="1" thickBot="1">
      <c r="A8" s="32" t="s">
        <v>19</v>
      </c>
      <c r="B8" s="140">
        <v>20159</v>
      </c>
      <c r="C8" s="141"/>
      <c r="D8" s="142">
        <v>40044</v>
      </c>
      <c r="E8" s="143"/>
      <c r="F8" s="121">
        <v>19172</v>
      </c>
      <c r="G8" s="122"/>
      <c r="H8" s="119">
        <v>20872</v>
      </c>
      <c r="I8" s="120"/>
      <c r="J8" s="115"/>
      <c r="K8" s="11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6" t="s">
        <v>71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21.75" customHeight="1" thickBot="1">
      <c r="A12" s="104" t="s">
        <v>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M12" s="2" t="s">
        <v>66</v>
      </c>
    </row>
    <row r="13" spans="1:11" ht="21.75" customHeight="1">
      <c r="A13" s="109" t="s">
        <v>11</v>
      </c>
      <c r="B13" s="112" t="s">
        <v>20</v>
      </c>
      <c r="C13" s="112" t="s">
        <v>21</v>
      </c>
      <c r="D13" s="112"/>
      <c r="E13" s="112"/>
      <c r="F13" s="112"/>
      <c r="G13" s="112"/>
      <c r="H13" s="93" t="s">
        <v>22</v>
      </c>
      <c r="I13" s="93" t="s">
        <v>23</v>
      </c>
      <c r="J13" s="112" t="s">
        <v>24</v>
      </c>
      <c r="K13" s="113" t="s">
        <v>2</v>
      </c>
    </row>
    <row r="14" spans="1:11" ht="21.75" customHeight="1">
      <c r="A14" s="110"/>
      <c r="B14" s="94"/>
      <c r="C14" s="107" t="s">
        <v>25</v>
      </c>
      <c r="D14" s="105" t="s">
        <v>3</v>
      </c>
      <c r="E14" s="106"/>
      <c r="F14" s="94" t="s">
        <v>4</v>
      </c>
      <c r="G14" s="94"/>
      <c r="H14" s="94"/>
      <c r="I14" s="94"/>
      <c r="J14" s="94"/>
      <c r="K14" s="114"/>
    </row>
    <row r="15" spans="1:11" ht="21.75" customHeight="1">
      <c r="A15" s="111"/>
      <c r="B15" s="94"/>
      <c r="C15" s="108"/>
      <c r="D15" s="6" t="s">
        <v>0</v>
      </c>
      <c r="E15" s="6" t="s">
        <v>1</v>
      </c>
      <c r="F15" s="6" t="s">
        <v>5</v>
      </c>
      <c r="G15" s="6" t="s">
        <v>6</v>
      </c>
      <c r="H15" s="94"/>
      <c r="I15" s="94"/>
      <c r="J15" s="94"/>
      <c r="K15" s="114"/>
    </row>
    <row r="16" spans="1:11" s="1" customFormat="1" ht="21.75" customHeight="1">
      <c r="A16" s="33" t="s">
        <v>43</v>
      </c>
      <c r="B16" s="60">
        <f>B17-B18</f>
        <v>-51</v>
      </c>
      <c r="C16" s="60">
        <f>C17-C18</f>
        <v>-23</v>
      </c>
      <c r="D16" s="60">
        <f aca="true" t="shared" si="0" ref="D16:K16">D17-D18</f>
        <v>-20</v>
      </c>
      <c r="E16" s="60">
        <f t="shared" si="0"/>
        <v>-3</v>
      </c>
      <c r="F16" s="60">
        <f t="shared" si="0"/>
        <v>4</v>
      </c>
      <c r="G16" s="60">
        <f t="shared" si="0"/>
        <v>-27</v>
      </c>
      <c r="H16" s="60">
        <f t="shared" si="0"/>
        <v>-30</v>
      </c>
      <c r="I16" s="60">
        <f t="shared" si="0"/>
        <v>2</v>
      </c>
      <c r="J16" s="60">
        <f t="shared" si="0"/>
        <v>0</v>
      </c>
      <c r="K16" s="61">
        <f t="shared" si="0"/>
        <v>0</v>
      </c>
    </row>
    <row r="17" spans="1:12" ht="21.75" customHeight="1">
      <c r="A17" s="34" t="s">
        <v>26</v>
      </c>
      <c r="B17" s="62">
        <f>SUM(C17+H17+I17+J17+K17)</f>
        <v>290</v>
      </c>
      <c r="C17" s="62">
        <f>SUM(D17+E17)</f>
        <v>277</v>
      </c>
      <c r="D17" s="73">
        <v>140</v>
      </c>
      <c r="E17" s="73">
        <v>137</v>
      </c>
      <c r="F17" s="73">
        <v>147</v>
      </c>
      <c r="G17" s="73">
        <v>130</v>
      </c>
      <c r="H17" s="73">
        <v>10</v>
      </c>
      <c r="I17" s="73">
        <v>3</v>
      </c>
      <c r="J17" s="73">
        <v>0</v>
      </c>
      <c r="K17" s="74">
        <v>0</v>
      </c>
      <c r="L17" s="48"/>
    </row>
    <row r="18" spans="1:11" ht="21.75" customHeight="1" thickBot="1">
      <c r="A18" s="35" t="s">
        <v>27</v>
      </c>
      <c r="B18" s="63">
        <f>SUM(C18,H18,I18,J18,K18)</f>
        <v>341</v>
      </c>
      <c r="C18" s="63">
        <f>SUM(D18+E18)</f>
        <v>300</v>
      </c>
      <c r="D18" s="75">
        <v>160</v>
      </c>
      <c r="E18" s="75">
        <v>140</v>
      </c>
      <c r="F18" s="75">
        <v>143</v>
      </c>
      <c r="G18" s="75">
        <v>157</v>
      </c>
      <c r="H18" s="75">
        <v>40</v>
      </c>
      <c r="I18" s="75">
        <v>1</v>
      </c>
      <c r="J18" s="75">
        <v>0</v>
      </c>
      <c r="K18" s="7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6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7.25" customHeight="1" thickBot="1">
      <c r="A22" s="5"/>
      <c r="B22" s="5"/>
      <c r="C22" s="5"/>
      <c r="D22" s="5"/>
      <c r="E22" s="5"/>
      <c r="F22" s="5"/>
      <c r="G22" s="95" t="s">
        <v>70</v>
      </c>
      <c r="H22" s="95"/>
      <c r="I22" s="95"/>
      <c r="J22" s="95"/>
      <c r="K22" s="95"/>
    </row>
    <row r="23" spans="1:11" ht="30" customHeight="1">
      <c r="A23" s="97" t="s">
        <v>28</v>
      </c>
      <c r="B23" s="99" t="s">
        <v>29</v>
      </c>
      <c r="C23" s="99" t="s">
        <v>30</v>
      </c>
      <c r="D23" s="99"/>
      <c r="E23" s="99"/>
      <c r="F23" s="99"/>
      <c r="G23" s="99"/>
      <c r="H23" s="99"/>
      <c r="I23" s="99"/>
      <c r="J23" s="99"/>
      <c r="K23" s="101"/>
    </row>
    <row r="24" spans="1:11" ht="30" customHeight="1" thickBot="1">
      <c r="A24" s="98"/>
      <c r="B24" s="100"/>
      <c r="C24" s="102" t="s">
        <v>31</v>
      </c>
      <c r="D24" s="103"/>
      <c r="E24" s="103"/>
      <c r="F24" s="103"/>
      <c r="G24" s="103"/>
      <c r="H24" s="103"/>
      <c r="I24" s="103"/>
      <c r="J24" s="103"/>
      <c r="K24" s="36" t="s">
        <v>32</v>
      </c>
    </row>
    <row r="25" spans="1:19" ht="30" customHeight="1" thickTop="1">
      <c r="A25" s="98"/>
      <c r="B25" s="100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9"/>
    </row>
    <row r="26" spans="1:14" ht="30" customHeight="1">
      <c r="A26" s="38" t="s">
        <v>40</v>
      </c>
      <c r="B26" s="9">
        <f>SUM(B27:B28)</f>
        <v>40044</v>
      </c>
      <c r="C26" s="13">
        <v>5010</v>
      </c>
      <c r="D26" s="46">
        <f>SUM(D27:D28)</f>
        <v>22414</v>
      </c>
      <c r="E26" s="9">
        <v>380</v>
      </c>
      <c r="F26" s="9">
        <v>3322</v>
      </c>
      <c r="G26" s="9">
        <v>2983</v>
      </c>
      <c r="H26" s="9">
        <v>4956</v>
      </c>
      <c r="I26" s="9">
        <v>7051</v>
      </c>
      <c r="J26" s="13">
        <v>3722</v>
      </c>
      <c r="K26" s="47">
        <v>12620</v>
      </c>
      <c r="N26" s="24"/>
    </row>
    <row r="27" spans="1:14" ht="30" customHeight="1">
      <c r="A27" s="39" t="s">
        <v>41</v>
      </c>
      <c r="B27" s="8">
        <f>SUM(C27:D27,K27)</f>
        <v>19172</v>
      </c>
      <c r="C27" s="77">
        <v>2568</v>
      </c>
      <c r="D27" s="14">
        <f>SUM(E27:J27)</f>
        <v>11840</v>
      </c>
      <c r="E27" s="77">
        <v>194</v>
      </c>
      <c r="F27" s="77">
        <v>1871</v>
      </c>
      <c r="G27" s="77">
        <v>1549</v>
      </c>
      <c r="H27" s="77">
        <v>2684</v>
      </c>
      <c r="I27" s="77">
        <v>3718</v>
      </c>
      <c r="J27" s="79">
        <v>1824</v>
      </c>
      <c r="K27" s="51">
        <v>4764</v>
      </c>
      <c r="L27" s="50"/>
      <c r="N27" s="24"/>
    </row>
    <row r="28" spans="1:14" ht="30" customHeight="1" thickBot="1">
      <c r="A28" s="40" t="s">
        <v>42</v>
      </c>
      <c r="B28" s="41">
        <f>SUM(C28:D28,K28)</f>
        <v>20872</v>
      </c>
      <c r="C28" s="78">
        <v>2442</v>
      </c>
      <c r="D28" s="42">
        <f>SUM(E28:J28)</f>
        <v>10574</v>
      </c>
      <c r="E28" s="78">
        <v>186</v>
      </c>
      <c r="F28" s="78">
        <v>1451</v>
      </c>
      <c r="G28" s="78">
        <v>1434</v>
      </c>
      <c r="H28" s="78">
        <v>2272</v>
      </c>
      <c r="I28" s="78">
        <v>3333</v>
      </c>
      <c r="J28" s="80">
        <v>1898</v>
      </c>
      <c r="K28" s="52">
        <v>7856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2019-01-11T00:18:37Z</dcterms:modified>
  <cp:category/>
  <cp:version/>
  <cp:contentType/>
  <cp:contentStatus/>
</cp:coreProperties>
</file>