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90" windowWidth="13920" windowHeight="12450" activeTab="0"/>
  </bookViews>
  <sheets>
    <sheet name="월별인구현황(외국인 포함) " sheetId="1" r:id="rId1"/>
    <sheet name="인구이동" sheetId="2" r:id="rId2"/>
  </sheets>
  <definedNames>
    <definedName name="_xlnm.Print_Area" localSheetId="1">'인구이동'!$A$21:$K$28</definedName>
  </definedNames>
  <calcPr fullCalcOnLoad="1"/>
</workbook>
</file>

<file path=xl/sharedStrings.xml><?xml version="1.0" encoding="utf-8"?>
<sst xmlns="http://schemas.openxmlformats.org/spreadsheetml/2006/main" count="80" uniqueCount="72">
  <si>
    <t xml:space="preserve">남 </t>
  </si>
  <si>
    <t>여</t>
  </si>
  <si>
    <t>기 타</t>
  </si>
  <si>
    <t>성   별</t>
  </si>
  <si>
    <t>지 역 별</t>
  </si>
  <si>
    <t>도 내</t>
  </si>
  <si>
    <t>도 간</t>
  </si>
  <si>
    <t>(단위:세대, 명)</t>
  </si>
  <si>
    <r>
      <t>전월대비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</si>
  <si>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(단위:명)</t>
  </si>
  <si>
    <t>19세미만</t>
  </si>
  <si>
    <t>구분</t>
  </si>
  <si>
    <t>세대수</t>
  </si>
  <si>
    <t>합  계</t>
  </si>
  <si>
    <t>인     구     수</t>
  </si>
  <si>
    <t>비  고</t>
  </si>
  <si>
    <t>남</t>
  </si>
  <si>
    <t>여</t>
  </si>
  <si>
    <t>전월말</t>
  </si>
  <si>
    <t>금월말</t>
  </si>
  <si>
    <t>합계</t>
  </si>
  <si>
    <t>전   입/ 전  출</t>
  </si>
  <si>
    <t>출생/
사망</t>
  </si>
  <si>
    <t>등록/
말소</t>
  </si>
  <si>
    <t>국외</t>
  </si>
  <si>
    <t>소 계</t>
  </si>
  <si>
    <t>증가요인</t>
  </si>
  <si>
    <t>감소요인</t>
  </si>
  <si>
    <t>함 양 군</t>
  </si>
  <si>
    <t>계</t>
  </si>
  <si>
    <t>연 령 별  현 황</t>
  </si>
  <si>
    <t>비 노 인 인 구</t>
  </si>
  <si>
    <t>노인인구</t>
  </si>
  <si>
    <t>19세</t>
  </si>
  <si>
    <t>20~29</t>
  </si>
  <si>
    <t>30~39</t>
  </si>
  <si>
    <t>40~49</t>
  </si>
  <si>
    <t>50~59</t>
  </si>
  <si>
    <t>60~64</t>
  </si>
  <si>
    <t>65세이상</t>
  </si>
  <si>
    <t>계</t>
  </si>
  <si>
    <t>남자</t>
  </si>
  <si>
    <t>여자</t>
  </si>
  <si>
    <t>증    감</t>
  </si>
  <si>
    <t>구  분</t>
  </si>
  <si>
    <t>함양군</t>
  </si>
  <si>
    <t xml:space="preserve">            (단위 : 세대, 명)</t>
  </si>
  <si>
    <t>구분</t>
  </si>
  <si>
    <t>인        구</t>
  </si>
  <si>
    <t>한  국  인</t>
  </si>
  <si>
    <t>외  국  인</t>
  </si>
  <si>
    <t>소계</t>
  </si>
  <si>
    <t>남</t>
  </si>
  <si>
    <t>여</t>
  </si>
  <si>
    <t>세대수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</si>
  <si>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</si>
  <si>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</si>
  <si>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</si>
  <si>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</si>
  <si>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</si>
  <si>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</si>
  <si>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</si>
  <si>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</si>
  <si>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</si>
  <si>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</si>
  <si>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</si>
  <si>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</si>
  <si>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증  감</t>
  </si>
  <si>
    <t xml:space="preserve"> </t>
  </si>
  <si>
    <r>
      <t>연령별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</si>
  <si>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r>
      <t>주민등록에 의한 인구이동 (9월)</t>
    </r>
    <r>
      <rPr>
        <sz val="12"/>
        <rFont val="돋움"/>
        <family val="3"/>
      </rPr>
      <t xml:space="preserve">(외국인 제외) </t>
    </r>
  </si>
  <si>
    <r>
      <t>(2018</t>
    </r>
    <r>
      <rPr>
        <sz val="11"/>
        <rFont val="돋움"/>
        <family val="3"/>
      </rPr>
      <t>.</t>
    </r>
    <r>
      <rPr>
        <sz val="11"/>
        <rFont val="돋움"/>
        <family val="3"/>
      </rPr>
      <t xml:space="preserve"> 10. 31.현재, 단위:명)</t>
    </r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</si>
</sst>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 "/>
    <numFmt numFmtId="178" formatCode="#,##0_ "/>
    <numFmt numFmtId="179" formatCode="#,##0\ "/>
    <numFmt numFmtId="180" formatCode="_-* #,##0.00_-;\-* #,##0.00_-;_-* &quot;-&quot;_-;_-@_-"/>
    <numFmt numFmtId="181" formatCode="#,##0.0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2">
    <font>
      <sz val="10"/>
      <name val="돋움"/>
      <family val="3"/>
    </font>
    <font>
      <sz val="8"/>
      <name val="돋움"/>
      <family val="3"/>
    </font>
    <font>
      <b/>
      <sz val="12"/>
      <name val="돋움"/>
      <family val="3"/>
    </font>
    <font>
      <b/>
      <sz val="16"/>
      <name val="돋움"/>
      <family val="3"/>
    </font>
    <font>
      <sz val="12"/>
      <name val="돋움"/>
      <family val="3"/>
    </font>
    <font>
      <u val="single"/>
      <sz val="10"/>
      <color indexed="12"/>
      <name val="돋움"/>
      <family val="3"/>
    </font>
    <font>
      <u val="single"/>
      <sz val="10"/>
      <color indexed="36"/>
      <name val="돋움"/>
      <family val="3"/>
    </font>
    <font>
      <sz val="11"/>
      <name val="돋움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name val="바탕체"/>
      <family val="1"/>
    </font>
    <font>
      <b/>
      <sz val="12"/>
      <name val="굴림체"/>
      <family val="3"/>
    </font>
    <font>
      <sz val="8"/>
      <name val="맑은 고딕"/>
      <family val="3"/>
    </font>
    <font>
      <sz val="8"/>
      <name val="바탕"/>
      <family val="1"/>
    </font>
    <font>
      <sz val="12"/>
      <name val="굴림체"/>
      <family val="3"/>
    </font>
    <font>
      <sz val="10"/>
      <name val="굴림체"/>
      <family val="3"/>
    </font>
    <font>
      <b/>
      <sz val="14"/>
      <name val="굴림체"/>
      <family val="3"/>
    </font>
    <font>
      <b/>
      <sz val="10"/>
      <name val="바탕체"/>
      <family val="1"/>
    </font>
    <font>
      <b/>
      <sz val="12"/>
      <color indexed="8"/>
      <name val="굴림체"/>
      <family val="3"/>
    </font>
    <font>
      <b/>
      <sz val="10"/>
      <name val="굴림체"/>
      <family val="3"/>
    </font>
    <font>
      <b/>
      <sz val="10"/>
      <color indexed="8"/>
      <name val="굴림체"/>
      <family val="3"/>
    </font>
    <font>
      <sz val="11"/>
      <color indexed="12"/>
      <name val="돋움"/>
      <family val="3"/>
    </font>
    <font>
      <sz val="12"/>
      <color indexed="12"/>
      <name val="돋움"/>
      <family val="3"/>
    </font>
    <font>
      <sz val="10"/>
      <color indexed="8"/>
      <name val="굴림체"/>
      <family val="3"/>
    </font>
    <font>
      <b/>
      <sz val="11"/>
      <color indexed="4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8"/>
      <name val="돋움"/>
      <family val="3"/>
    </font>
    <font>
      <sz val="20"/>
      <color indexed="8"/>
      <name val="휴먼옛체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굴림체"/>
      <family val="3"/>
    </font>
    <font>
      <sz val="11"/>
      <color theme="1"/>
      <name val="돋움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ck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ck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31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  <xf numFmtId="0" fontId="5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9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5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178" fontId="7" fillId="0" borderId="10" xfId="0" applyNumberFormat="1" applyFont="1" applyBorder="1" applyAlignment="1">
      <alignment horizontal="center" vertical="center"/>
    </xf>
    <xf numFmtId="178" fontId="7" fillId="34" borderId="11" xfId="0" applyNumberFormat="1" applyFont="1" applyFill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178" fontId="7" fillId="34" borderId="15" xfId="0" applyNumberFormat="1" applyFont="1" applyFill="1" applyBorder="1" applyAlignment="1">
      <alignment horizontal="center" vertical="center" shrinkToFit="1"/>
    </xf>
    <xf numFmtId="178" fontId="7" fillId="0" borderId="16" xfId="0" applyNumberFormat="1" applyFont="1" applyBorder="1" applyAlignment="1">
      <alignment horizontal="center" vertical="center"/>
    </xf>
    <xf numFmtId="0" fontId="17" fillId="0" borderId="0" xfId="68" applyFont="1" applyAlignment="1">
      <alignment vertical="center"/>
      <protection/>
    </xf>
    <xf numFmtId="0" fontId="10" fillId="0" borderId="0" xfId="68" applyFont="1" applyAlignment="1">
      <alignment/>
      <protection/>
    </xf>
    <xf numFmtId="0" fontId="17" fillId="0" borderId="0" xfId="68" applyFont="1" applyAlignment="1">
      <alignment horizontal="center" vertical="center"/>
      <protection/>
    </xf>
    <xf numFmtId="0" fontId="11" fillId="0" borderId="0" xfId="68" applyFont="1" applyBorder="1" applyAlignment="1">
      <alignment horizontal="center" vertical="center"/>
      <protection/>
    </xf>
    <xf numFmtId="0" fontId="16" fillId="0" borderId="0" xfId="68" applyFont="1" applyBorder="1" applyAlignment="1">
      <alignment vertical="center"/>
      <protection/>
    </xf>
    <xf numFmtId="0" fontId="15" fillId="0" borderId="0" xfId="68" applyFont="1" applyAlignment="1">
      <alignment/>
      <protection/>
    </xf>
    <xf numFmtId="0" fontId="14" fillId="0" borderId="0" xfId="68" applyFont="1" applyBorder="1" applyAlignment="1">
      <alignment horizontal="right" vertical="center"/>
      <protection/>
    </xf>
    <xf numFmtId="0" fontId="10" fillId="0" borderId="0" xfId="68" applyFont="1" applyAlignment="1">
      <alignment horizontal="center"/>
      <protection/>
    </xf>
    <xf numFmtId="41" fontId="10" fillId="0" borderId="0" xfId="68" applyNumberFormat="1" applyFont="1" applyAlignment="1">
      <alignment/>
      <protection/>
    </xf>
    <xf numFmtId="178" fontId="4" fillId="0" borderId="0" xfId="0" applyNumberFormat="1" applyFont="1" applyAlignment="1">
      <alignment horizontal="center" vertical="center"/>
    </xf>
    <xf numFmtId="0" fontId="18" fillId="35" borderId="10" xfId="68" applyFont="1" applyFill="1" applyBorder="1" applyAlignment="1">
      <alignment horizontal="center" vertical="center"/>
      <protection/>
    </xf>
    <xf numFmtId="0" fontId="18" fillId="35" borderId="17" xfId="68" applyFont="1" applyFill="1" applyBorder="1" applyAlignment="1">
      <alignment horizontal="center" vertical="center"/>
      <protection/>
    </xf>
    <xf numFmtId="180" fontId="18" fillId="35" borderId="18" xfId="49" applyNumberFormat="1" applyFont="1" applyFill="1" applyBorder="1" applyAlignment="1">
      <alignment horizontal="center" vertical="center"/>
    </xf>
    <xf numFmtId="0" fontId="11" fillId="0" borderId="19" xfId="68" applyFont="1" applyFill="1" applyBorder="1" applyAlignment="1">
      <alignment horizontal="center" vertical="center"/>
      <protection/>
    </xf>
    <xf numFmtId="0" fontId="11" fillId="0" borderId="18" xfId="68" applyFont="1" applyFill="1" applyBorder="1" applyAlignment="1">
      <alignment horizontal="center" vertical="center"/>
      <protection/>
    </xf>
    <xf numFmtId="0" fontId="8" fillId="36" borderId="20" xfId="0" applyFont="1" applyFill="1" applyBorder="1" applyAlignment="1">
      <alignment horizontal="center" vertical="center"/>
    </xf>
    <xf numFmtId="0" fontId="7" fillId="36" borderId="19" xfId="0" applyFont="1" applyFill="1" applyBorder="1" applyAlignment="1">
      <alignment horizontal="center" vertical="center"/>
    </xf>
    <xf numFmtId="0" fontId="7" fillId="36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34" borderId="19" xfId="0" applyFont="1" applyFill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178" fontId="7" fillId="0" borderId="22" xfId="0" applyNumberFormat="1" applyFont="1" applyBorder="1" applyAlignment="1">
      <alignment horizontal="center" vertical="center"/>
    </xf>
    <xf numFmtId="178" fontId="7" fillId="0" borderId="23" xfId="0" applyNumberFormat="1" applyFont="1" applyBorder="1" applyAlignment="1">
      <alignment horizontal="center" vertical="center"/>
    </xf>
    <xf numFmtId="41" fontId="20" fillId="35" borderId="24" xfId="68" applyNumberFormat="1" applyFont="1" applyFill="1" applyBorder="1" applyAlignment="1">
      <alignment horizontal="center" vertical="center"/>
      <protection/>
    </xf>
    <xf numFmtId="41" fontId="20" fillId="35" borderId="22" xfId="49" applyFont="1" applyFill="1" applyBorder="1" applyAlignment="1">
      <alignment horizontal="right" vertical="center"/>
    </xf>
    <xf numFmtId="179" fontId="19" fillId="35" borderId="22" xfId="0" applyNumberFormat="1" applyFont="1" applyFill="1" applyBorder="1" applyAlignment="1">
      <alignment vertical="center"/>
    </xf>
    <xf numFmtId="178" fontId="7" fillId="34" borderId="25" xfId="0" applyNumberFormat="1" applyFont="1" applyFill="1" applyBorder="1" applyAlignment="1">
      <alignment horizontal="center" vertical="center" shrinkToFit="1"/>
    </xf>
    <xf numFmtId="178" fontId="7" fillId="34" borderId="26" xfId="0" applyNumberFormat="1" applyFont="1" applyFill="1" applyBorder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 shrinkToFit="1"/>
    </xf>
    <xf numFmtId="178" fontId="7" fillId="0" borderId="21" xfId="67" applyNumberFormat="1" applyFont="1" applyBorder="1" applyAlignment="1">
      <alignment horizontal="center" vertical="center"/>
      <protection/>
    </xf>
    <xf numFmtId="178" fontId="7" fillId="0" borderId="27" xfId="67" applyNumberFormat="1" applyFont="1" applyFill="1" applyBorder="1" applyAlignment="1">
      <alignment horizontal="center" vertical="center"/>
      <protection/>
    </xf>
    <xf numFmtId="41" fontId="23" fillId="4" borderId="28" xfId="49" applyFont="1" applyFill="1" applyBorder="1" applyAlignment="1">
      <alignment horizontal="right" vertical="center"/>
    </xf>
    <xf numFmtId="41" fontId="23" fillId="4" borderId="29" xfId="49" applyFont="1" applyFill="1" applyBorder="1" applyAlignment="1">
      <alignment horizontal="right" vertical="center"/>
    </xf>
    <xf numFmtId="41" fontId="23" fillId="4" borderId="11" xfId="49" applyFont="1" applyFill="1" applyBorder="1" applyAlignment="1">
      <alignment horizontal="right" vertical="center"/>
    </xf>
    <xf numFmtId="41" fontId="23" fillId="4" borderId="17" xfId="49" applyFont="1" applyFill="1" applyBorder="1" applyAlignment="1">
      <alignment horizontal="right" vertical="center"/>
    </xf>
    <xf numFmtId="41" fontId="20" fillId="4" borderId="22" xfId="49" applyFont="1" applyFill="1" applyBorder="1" applyAlignment="1">
      <alignment horizontal="right" vertical="center"/>
    </xf>
    <xf numFmtId="41" fontId="23" fillId="4" borderId="22" xfId="49" applyFont="1" applyFill="1" applyBorder="1" applyAlignment="1">
      <alignment horizontal="right" vertical="center"/>
    </xf>
    <xf numFmtId="41" fontId="23" fillId="4" borderId="30" xfId="49" applyFont="1" applyFill="1" applyBorder="1" applyAlignment="1">
      <alignment horizontal="right" vertical="center"/>
    </xf>
    <xf numFmtId="0" fontId="8" fillId="38" borderId="10" xfId="0" applyFont="1" applyFill="1" applyBorder="1" applyAlignment="1">
      <alignment horizontal="center" vertical="center"/>
    </xf>
    <xf numFmtId="0" fontId="8" fillId="38" borderId="17" xfId="0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 horizontal="center" vertical="center"/>
    </xf>
    <xf numFmtId="0" fontId="7" fillId="38" borderId="22" xfId="0" applyFont="1" applyFill="1" applyBorder="1" applyAlignment="1">
      <alignment horizontal="center" vertical="center"/>
    </xf>
    <xf numFmtId="41" fontId="20" fillId="4" borderId="10" xfId="49" applyFont="1" applyFill="1" applyBorder="1" applyAlignment="1">
      <alignment horizontal="right" vertical="center"/>
    </xf>
    <xf numFmtId="179" fontId="60" fillId="0" borderId="10" xfId="72" applyNumberFormat="1" applyFont="1" applyBorder="1">
      <alignment vertical="center"/>
      <protection/>
    </xf>
    <xf numFmtId="179" fontId="60" fillId="0" borderId="22" xfId="72" applyNumberFormat="1" applyFont="1" applyBorder="1">
      <alignment vertical="center"/>
      <protection/>
    </xf>
    <xf numFmtId="41" fontId="20" fillId="4" borderId="31" xfId="49" applyFont="1" applyFill="1" applyBorder="1" applyAlignment="1">
      <alignment horizontal="right" vertical="center"/>
    </xf>
    <xf numFmtId="179" fontId="60" fillId="0" borderId="22" xfId="64" applyNumberFormat="1" applyFont="1" applyBorder="1">
      <alignment vertical="center"/>
      <protection/>
    </xf>
    <xf numFmtId="179" fontId="60" fillId="0" borderId="10" xfId="64" applyNumberFormat="1" applyFont="1" applyBorder="1">
      <alignment vertical="center"/>
      <protection/>
    </xf>
    <xf numFmtId="41" fontId="20" fillId="35" borderId="30" xfId="49" applyFont="1" applyFill="1" applyBorder="1" applyAlignment="1">
      <alignment horizontal="right" vertical="center"/>
    </xf>
    <xf numFmtId="179" fontId="60" fillId="0" borderId="10" xfId="0" applyNumberFormat="1" applyFont="1" applyBorder="1" applyAlignment="1">
      <alignment vertical="center"/>
    </xf>
    <xf numFmtId="179" fontId="60" fillId="0" borderId="22" xfId="0" applyNumberFormat="1" applyFont="1" applyBorder="1" applyAlignment="1">
      <alignment vertical="center"/>
    </xf>
    <xf numFmtId="0" fontId="61" fillId="38" borderId="10" xfId="0" applyFont="1" applyFill="1" applyBorder="1" applyAlignment="1">
      <alignment horizontal="center" vertical="center"/>
    </xf>
    <xf numFmtId="0" fontId="61" fillId="38" borderId="17" xfId="0" applyFont="1" applyFill="1" applyBorder="1" applyAlignment="1">
      <alignment horizontal="center" vertical="center"/>
    </xf>
    <xf numFmtId="0" fontId="61" fillId="38" borderId="22" xfId="0" applyFont="1" applyFill="1" applyBorder="1" applyAlignment="1">
      <alignment horizontal="center" vertical="center"/>
    </xf>
    <xf numFmtId="0" fontId="61" fillId="38" borderId="30" xfId="0" applyFont="1" applyFill="1" applyBorder="1" applyAlignment="1">
      <alignment horizontal="center" vertical="center"/>
    </xf>
    <xf numFmtId="179" fontId="61" fillId="0" borderId="10" xfId="0" applyNumberFormat="1" applyFont="1" applyBorder="1" applyAlignment="1">
      <alignment vertical="center"/>
    </xf>
    <xf numFmtId="179" fontId="61" fillId="0" borderId="22" xfId="0" applyNumberFormat="1" applyFont="1" applyBorder="1" applyAlignment="1">
      <alignment vertical="center"/>
    </xf>
    <xf numFmtId="179" fontId="61" fillId="0" borderId="15" xfId="0" applyNumberFormat="1" applyFont="1" applyBorder="1" applyAlignment="1">
      <alignment vertical="center"/>
    </xf>
    <xf numFmtId="179" fontId="61" fillId="0" borderId="32" xfId="0" applyNumberFormat="1" applyFont="1" applyBorder="1" applyAlignment="1">
      <alignment vertical="center"/>
    </xf>
    <xf numFmtId="0" fontId="11" fillId="0" borderId="33" xfId="68" applyFont="1" applyFill="1" applyBorder="1" applyAlignment="1">
      <alignment horizontal="center" vertical="center"/>
      <protection/>
    </xf>
    <xf numFmtId="179" fontId="60" fillId="0" borderId="10" xfId="65" applyNumberFormat="1" applyFont="1" applyBorder="1">
      <alignment vertical="center"/>
      <protection/>
    </xf>
    <xf numFmtId="179" fontId="60" fillId="0" borderId="34" xfId="72" applyNumberFormat="1" applyFont="1" applyBorder="1">
      <alignment vertical="center"/>
      <protection/>
    </xf>
    <xf numFmtId="179" fontId="60" fillId="0" borderId="34" xfId="0" applyNumberFormat="1" applyFont="1" applyBorder="1" applyAlignment="1">
      <alignment vertical="center"/>
    </xf>
    <xf numFmtId="179" fontId="60" fillId="0" borderId="34" xfId="64" applyNumberFormat="1" applyFont="1" applyBorder="1">
      <alignment vertical="center"/>
      <protection/>
    </xf>
    <xf numFmtId="179" fontId="60" fillId="0" borderId="34" xfId="65" applyNumberFormat="1" applyFont="1" applyBorder="1">
      <alignment vertical="center"/>
      <protection/>
    </xf>
    <xf numFmtId="179" fontId="60" fillId="0" borderId="22" xfId="65" applyNumberFormat="1" applyFont="1" applyBorder="1">
      <alignment vertical="center"/>
      <protection/>
    </xf>
    <xf numFmtId="0" fontId="18" fillId="35" borderId="34" xfId="68" applyFont="1" applyFill="1" applyBorder="1" applyAlignment="1">
      <alignment horizontal="center" vertical="center" wrapText="1"/>
      <protection/>
    </xf>
    <xf numFmtId="0" fontId="18" fillId="35" borderId="34" xfId="68" applyFont="1" applyFill="1" applyBorder="1" applyAlignment="1">
      <alignment horizontal="center" vertical="center"/>
      <protection/>
    </xf>
    <xf numFmtId="0" fontId="18" fillId="35" borderId="29" xfId="68" applyFont="1" applyFill="1" applyBorder="1" applyAlignment="1">
      <alignment horizontal="center" vertical="center"/>
      <protection/>
    </xf>
    <xf numFmtId="0" fontId="18" fillId="35" borderId="33" xfId="68" applyFont="1" applyFill="1" applyBorder="1" applyAlignment="1">
      <alignment horizontal="center" vertical="center" wrapText="1"/>
      <protection/>
    </xf>
    <xf numFmtId="0" fontId="18" fillId="35" borderId="19" xfId="68" applyFont="1" applyFill="1" applyBorder="1" applyAlignment="1">
      <alignment horizontal="center" vertical="center"/>
      <protection/>
    </xf>
    <xf numFmtId="0" fontId="7" fillId="33" borderId="3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33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 shrinkToFit="1"/>
    </xf>
    <xf numFmtId="0" fontId="7" fillId="33" borderId="35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left"/>
    </xf>
    <xf numFmtId="0" fontId="7" fillId="33" borderId="11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176" fontId="7" fillId="0" borderId="40" xfId="48" applyNumberFormat="1" applyFont="1" applyBorder="1" applyAlignment="1">
      <alignment horizontal="center" vertical="center"/>
    </xf>
    <xf numFmtId="176" fontId="7" fillId="0" borderId="27" xfId="48" applyNumberFormat="1" applyFont="1" applyBorder="1" applyAlignment="1">
      <alignment horizontal="center" vertical="center"/>
    </xf>
    <xf numFmtId="177" fontId="8" fillId="0" borderId="11" xfId="48" applyNumberFormat="1" applyFont="1" applyBorder="1" applyAlignment="1">
      <alignment horizontal="center" vertical="center"/>
    </xf>
    <xf numFmtId="177" fontId="8" fillId="0" borderId="36" xfId="48" applyNumberFormat="1" applyFont="1" applyBorder="1" applyAlignment="1">
      <alignment horizontal="center" vertical="center"/>
    </xf>
    <xf numFmtId="0" fontId="7" fillId="36" borderId="38" xfId="0" applyFont="1" applyFill="1" applyBorder="1" applyAlignment="1">
      <alignment horizontal="center" vertical="center"/>
    </xf>
    <xf numFmtId="0" fontId="7" fillId="36" borderId="20" xfId="0" applyFont="1" applyFill="1" applyBorder="1" applyAlignment="1">
      <alignment horizontal="center" vertical="center"/>
    </xf>
    <xf numFmtId="0" fontId="7" fillId="36" borderId="41" xfId="0" applyFont="1" applyFill="1" applyBorder="1" applyAlignment="1">
      <alignment horizontal="center" vertical="center"/>
    </xf>
    <xf numFmtId="0" fontId="7" fillId="36" borderId="42" xfId="0" applyFont="1" applyFill="1" applyBorder="1" applyAlignment="1">
      <alignment horizontal="center" vertical="center"/>
    </xf>
    <xf numFmtId="0" fontId="7" fillId="36" borderId="43" xfId="0" applyFont="1" applyFill="1" applyBorder="1" applyAlignment="1">
      <alignment horizontal="center" vertical="center"/>
    </xf>
    <xf numFmtId="0" fontId="7" fillId="36" borderId="44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7" fillId="36" borderId="3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7" fillId="36" borderId="10" xfId="0" applyFont="1" applyFill="1" applyBorder="1" applyAlignment="1">
      <alignment horizontal="center" vertical="center"/>
    </xf>
    <xf numFmtId="0" fontId="7" fillId="36" borderId="45" xfId="0" applyFont="1" applyFill="1" applyBorder="1" applyAlignment="1">
      <alignment horizontal="center" vertical="center"/>
    </xf>
    <xf numFmtId="0" fontId="7" fillId="36" borderId="46" xfId="0" applyFont="1" applyFill="1" applyBorder="1" applyAlignment="1">
      <alignment horizontal="center" vertical="center"/>
    </xf>
    <xf numFmtId="0" fontId="7" fillId="36" borderId="47" xfId="0" applyFont="1" applyFill="1" applyBorder="1" applyAlignment="1">
      <alignment horizontal="center" vertical="center"/>
    </xf>
    <xf numFmtId="176" fontId="21" fillId="0" borderId="11" xfId="48" applyNumberFormat="1" applyFont="1" applyBorder="1" applyAlignment="1">
      <alignment horizontal="center" vertical="center"/>
    </xf>
    <xf numFmtId="176" fontId="21" fillId="0" borderId="21" xfId="48" applyNumberFormat="1" applyFont="1" applyBorder="1" applyAlignment="1" quotePrefix="1">
      <alignment horizontal="center" vertical="center"/>
    </xf>
    <xf numFmtId="177" fontId="24" fillId="0" borderId="11" xfId="48" applyNumberFormat="1" applyFont="1" applyBorder="1" applyAlignment="1">
      <alignment horizontal="center" vertical="center"/>
    </xf>
    <xf numFmtId="177" fontId="24" fillId="0" borderId="21" xfId="48" applyNumberFormat="1" applyFont="1" applyBorder="1" applyAlignment="1">
      <alignment horizontal="center" vertical="center"/>
    </xf>
    <xf numFmtId="178" fontId="7" fillId="0" borderId="40" xfId="50" applyNumberFormat="1" applyFont="1" applyBorder="1" applyAlignment="1" quotePrefix="1">
      <alignment horizontal="center" vertical="center"/>
    </xf>
    <xf numFmtId="178" fontId="7" fillId="0" borderId="24" xfId="50" applyNumberFormat="1" applyFont="1" applyBorder="1" applyAlignment="1" quotePrefix="1">
      <alignment horizontal="center" vertical="center"/>
    </xf>
    <xf numFmtId="178" fontId="7" fillId="0" borderId="11" xfId="50" applyNumberFormat="1" applyFont="1" applyBorder="1" applyAlignment="1" quotePrefix="1">
      <alignment horizontal="center" vertical="center"/>
    </xf>
    <xf numFmtId="178" fontId="7" fillId="0" borderId="36" xfId="50" applyNumberFormat="1" applyFont="1" applyBorder="1" applyAlignment="1" quotePrefix="1">
      <alignment horizontal="center" vertical="center"/>
    </xf>
    <xf numFmtId="178" fontId="7" fillId="0" borderId="48" xfId="48" applyNumberFormat="1" applyFont="1" applyBorder="1" applyAlignment="1">
      <alignment horizontal="center" vertical="center"/>
    </xf>
    <xf numFmtId="178" fontId="7" fillId="0" borderId="49" xfId="48" applyNumberFormat="1" applyFont="1" applyBorder="1" applyAlignment="1">
      <alignment horizontal="center" vertical="center"/>
    </xf>
    <xf numFmtId="178" fontId="7" fillId="0" borderId="48" xfId="50" applyNumberFormat="1" applyFont="1" applyFill="1" applyBorder="1" applyAlignment="1">
      <alignment horizontal="center" vertical="center"/>
    </xf>
    <xf numFmtId="178" fontId="7" fillId="0" borderId="49" xfId="50" applyNumberFormat="1" applyFont="1" applyFill="1" applyBorder="1" applyAlignment="1">
      <alignment horizontal="center" vertical="center"/>
    </xf>
    <xf numFmtId="178" fontId="7" fillId="0" borderId="48" xfId="50" applyNumberFormat="1" applyFont="1" applyFill="1" applyBorder="1" applyAlignment="1" quotePrefix="1">
      <alignment horizontal="center" vertical="center"/>
    </xf>
    <xf numFmtId="178" fontId="7" fillId="0" borderId="49" xfId="50" applyNumberFormat="1" applyFont="1" applyFill="1" applyBorder="1" applyAlignment="1" quotePrefix="1">
      <alignment horizontal="center" vertical="center"/>
    </xf>
  </cellXfs>
  <cellStyles count="6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10" xfId="64"/>
    <cellStyle name="표준 11" xfId="65"/>
    <cellStyle name="표준 12" xfId="66"/>
    <cellStyle name="표준 2" xfId="67"/>
    <cellStyle name="표준 2_9월말 주민등록인구 및 외국인 현황" xfId="68"/>
    <cellStyle name="표준 3" xfId="69"/>
    <cellStyle name="표준 4" xfId="70"/>
    <cellStyle name="표준 5" xfId="71"/>
    <cellStyle name="표준 6" xfId="72"/>
    <cellStyle name="표준 7" xfId="73"/>
    <cellStyle name="표준 8" xfId="74"/>
    <cellStyle name="표준 9" xfId="75"/>
    <cellStyle name="Hyperlink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2014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8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  <xdr:twoCellAnchor>
    <xdr:from>
      <xdr:col>1</xdr:col>
      <xdr:colOff>552450</xdr:colOff>
      <xdr:row>1</xdr:row>
      <xdr:rowOff>9525</xdr:rowOff>
    </xdr:from>
    <xdr:to>
      <xdr:col>8</xdr:col>
      <xdr:colOff>657225</xdr:colOff>
      <xdr:row>3</xdr:row>
      <xdr:rowOff>9525</xdr:rowOff>
    </xdr:to>
    <xdr:sp>
      <xdr:nvSpPr>
        <xdr:cNvPr id="2" name="Rectangle 1"/>
        <xdr:cNvSpPr>
          <a:spLocks/>
        </xdr:cNvSpPr>
      </xdr:nvSpPr>
      <xdr:spPr>
        <a:xfrm>
          <a:off x="1352550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2014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10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3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1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11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4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4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5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5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11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6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10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11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7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2018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10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="95" zoomScaleNormal="95" zoomScalePageLayoutView="0" workbookViewId="0" topLeftCell="A1">
      <selection activeCell="Y8" sqref="Y8"/>
    </sheetView>
  </sheetViews>
  <sheetFormatPr defaultColWidth="9.33203125" defaultRowHeight="12"/>
  <cols>
    <col min="1" max="1" width="14" style="16" customWidth="1"/>
    <col min="2" max="2" width="13.5" style="16" customWidth="1"/>
    <col min="3" max="3" width="13.83203125" style="16" customWidth="1"/>
    <col min="4" max="4" width="13.66015625" style="16" customWidth="1"/>
    <col min="5" max="6" width="14.16015625" style="16" customWidth="1"/>
    <col min="7" max="7" width="14" style="16" customWidth="1"/>
    <col min="8" max="8" width="14.5" style="16" customWidth="1"/>
    <col min="9" max="9" width="11.66015625" style="16" customWidth="1"/>
    <col min="10" max="10" width="11.5" style="16" customWidth="1"/>
    <col min="11" max="11" width="11.33203125" style="16" customWidth="1"/>
    <col min="12" max="12" width="23.66015625" style="16" customWidth="1"/>
    <col min="13" max="16384" width="9.33203125" style="16" customWidth="1"/>
  </cols>
  <sheetData>
    <row r="1" spans="1:11" ht="13.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3.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3.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3.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6.5" customHeight="1" thickBot="1">
      <c r="A5" s="18" t="s">
        <v>45</v>
      </c>
      <c r="B5" s="19"/>
      <c r="C5" s="20"/>
      <c r="D5" s="20"/>
      <c r="E5" s="20"/>
      <c r="F5" s="21"/>
      <c r="G5" s="21"/>
      <c r="H5" s="21"/>
      <c r="I5" s="21"/>
      <c r="J5" s="21"/>
      <c r="K5" s="21" t="s">
        <v>46</v>
      </c>
    </row>
    <row r="6" spans="1:11" s="22" customFormat="1" ht="34.5" customHeight="1">
      <c r="A6" s="91" t="s">
        <v>47</v>
      </c>
      <c r="B6" s="89" t="s">
        <v>48</v>
      </c>
      <c r="C6" s="89"/>
      <c r="D6" s="89"/>
      <c r="E6" s="88" t="s">
        <v>49</v>
      </c>
      <c r="F6" s="88"/>
      <c r="G6" s="88"/>
      <c r="H6" s="88"/>
      <c r="I6" s="88" t="s">
        <v>50</v>
      </c>
      <c r="J6" s="89"/>
      <c r="K6" s="90"/>
    </row>
    <row r="7" spans="1:11" s="22" customFormat="1" ht="24" customHeight="1">
      <c r="A7" s="92"/>
      <c r="B7" s="25" t="s">
        <v>51</v>
      </c>
      <c r="C7" s="25" t="s">
        <v>52</v>
      </c>
      <c r="D7" s="25" t="s">
        <v>53</v>
      </c>
      <c r="E7" s="25" t="s">
        <v>51</v>
      </c>
      <c r="F7" s="25" t="s">
        <v>52</v>
      </c>
      <c r="G7" s="25" t="s">
        <v>53</v>
      </c>
      <c r="H7" s="25" t="s">
        <v>54</v>
      </c>
      <c r="I7" s="25" t="s">
        <v>51</v>
      </c>
      <c r="J7" s="25" t="s">
        <v>52</v>
      </c>
      <c r="K7" s="26" t="s">
        <v>53</v>
      </c>
    </row>
    <row r="8" spans="1:12" ht="30.75" customHeight="1" thickBot="1">
      <c r="A8" s="27" t="s">
        <v>13</v>
      </c>
      <c r="B8" s="43">
        <f>SUM(B9:B19)</f>
        <v>40586</v>
      </c>
      <c r="C8" s="43">
        <f>SUM(C9:C19)</f>
        <v>19429</v>
      </c>
      <c r="D8" s="43">
        <f>SUM(D9:D19)</f>
        <v>21157</v>
      </c>
      <c r="E8" s="43">
        <f aca="true" t="shared" si="0" ref="E8:K8">SUM(E9:E19)</f>
        <v>40161</v>
      </c>
      <c r="F8" s="43">
        <f t="shared" si="0"/>
        <v>19219</v>
      </c>
      <c r="G8" s="43">
        <f t="shared" si="0"/>
        <v>20942</v>
      </c>
      <c r="H8" s="45">
        <v>20180</v>
      </c>
      <c r="I8" s="44">
        <f t="shared" si="0"/>
        <v>425</v>
      </c>
      <c r="J8" s="44">
        <f t="shared" si="0"/>
        <v>210</v>
      </c>
      <c r="K8" s="70">
        <f t="shared" si="0"/>
        <v>215</v>
      </c>
      <c r="L8" s="23"/>
    </row>
    <row r="9" spans="1:12" ht="30.75" customHeight="1">
      <c r="A9" s="81" t="s">
        <v>55</v>
      </c>
      <c r="B9" s="83">
        <f>SUM(C9:D9)</f>
        <v>18938</v>
      </c>
      <c r="C9" s="84">
        <f>SUM(F9,J9)</f>
        <v>9129</v>
      </c>
      <c r="D9" s="84">
        <f>SUM(G9,K9)</f>
        <v>9809</v>
      </c>
      <c r="E9" s="85">
        <f>SUM(F9:G9)</f>
        <v>18758</v>
      </c>
      <c r="F9" s="86">
        <v>9050</v>
      </c>
      <c r="G9" s="86">
        <v>9708</v>
      </c>
      <c r="H9" s="86">
        <v>8253</v>
      </c>
      <c r="I9" s="67">
        <f>SUM(J9:K9)</f>
        <v>180</v>
      </c>
      <c r="J9" s="53">
        <v>79</v>
      </c>
      <c r="K9" s="54">
        <v>101</v>
      </c>
      <c r="L9" s="23"/>
    </row>
    <row r="10" spans="1:12" ht="30.75" customHeight="1">
      <c r="A10" s="28" t="s">
        <v>56</v>
      </c>
      <c r="B10" s="65">
        <f aca="true" t="shared" si="1" ref="B10:B19">SUM(C10:D10)</f>
        <v>2278</v>
      </c>
      <c r="C10" s="71">
        <f aca="true" t="shared" si="2" ref="C10:C19">SUM(F10,J10)</f>
        <v>1063</v>
      </c>
      <c r="D10" s="71">
        <f aca="true" t="shared" si="3" ref="D10:D19">SUM(G10,K10)</f>
        <v>1215</v>
      </c>
      <c r="E10" s="69">
        <f aca="true" t="shared" si="4" ref="E10:E19">SUM(F10:G10)</f>
        <v>2263</v>
      </c>
      <c r="F10" s="82">
        <v>1057</v>
      </c>
      <c r="G10" s="82">
        <v>1206</v>
      </c>
      <c r="H10" s="82">
        <v>1321</v>
      </c>
      <c r="I10" s="64">
        <f>SUM(J10:K10)</f>
        <v>15</v>
      </c>
      <c r="J10" s="55">
        <v>6</v>
      </c>
      <c r="K10" s="56">
        <v>9</v>
      </c>
      <c r="L10" s="23"/>
    </row>
    <row r="11" spans="1:12" ht="30.75" customHeight="1">
      <c r="A11" s="28" t="s">
        <v>57</v>
      </c>
      <c r="B11" s="65">
        <f t="shared" si="1"/>
        <v>1644</v>
      </c>
      <c r="C11" s="71">
        <f t="shared" si="2"/>
        <v>811</v>
      </c>
      <c r="D11" s="71">
        <f t="shared" si="3"/>
        <v>833</v>
      </c>
      <c r="E11" s="69">
        <f t="shared" si="4"/>
        <v>1623</v>
      </c>
      <c r="F11" s="82">
        <v>803</v>
      </c>
      <c r="G11" s="82">
        <v>820</v>
      </c>
      <c r="H11" s="82">
        <v>947</v>
      </c>
      <c r="I11" s="64">
        <f aca="true" t="shared" si="5" ref="I11:I18">SUM(J11:K11)</f>
        <v>21</v>
      </c>
      <c r="J11" s="55">
        <v>8</v>
      </c>
      <c r="K11" s="56">
        <v>13</v>
      </c>
      <c r="L11" s="23"/>
    </row>
    <row r="12" spans="1:12" ht="30.75" customHeight="1">
      <c r="A12" s="28" t="s">
        <v>58</v>
      </c>
      <c r="B12" s="65">
        <f t="shared" si="1"/>
        <v>1742</v>
      </c>
      <c r="C12" s="71">
        <f>SUM(F12,J12)</f>
        <v>811</v>
      </c>
      <c r="D12" s="71">
        <f t="shared" si="3"/>
        <v>931</v>
      </c>
      <c r="E12" s="69">
        <f t="shared" si="4"/>
        <v>1713</v>
      </c>
      <c r="F12" s="82">
        <v>792</v>
      </c>
      <c r="G12" s="82">
        <v>921</v>
      </c>
      <c r="H12" s="82">
        <v>1005</v>
      </c>
      <c r="I12" s="64">
        <f t="shared" si="5"/>
        <v>29</v>
      </c>
      <c r="J12" s="55">
        <v>19</v>
      </c>
      <c r="K12" s="56">
        <v>10</v>
      </c>
      <c r="L12" s="23"/>
    </row>
    <row r="13" spans="1:12" ht="30.75" customHeight="1">
      <c r="A13" s="28" t="s">
        <v>59</v>
      </c>
      <c r="B13" s="65">
        <f t="shared" si="1"/>
        <v>2557</v>
      </c>
      <c r="C13" s="71">
        <f t="shared" si="2"/>
        <v>1253</v>
      </c>
      <c r="D13" s="71">
        <f t="shared" si="3"/>
        <v>1304</v>
      </c>
      <c r="E13" s="69">
        <f t="shared" si="4"/>
        <v>2504</v>
      </c>
      <c r="F13" s="82">
        <v>1217</v>
      </c>
      <c r="G13" s="82">
        <v>1287</v>
      </c>
      <c r="H13" s="82">
        <v>1344</v>
      </c>
      <c r="I13" s="64">
        <f t="shared" si="5"/>
        <v>53</v>
      </c>
      <c r="J13" s="55">
        <v>36</v>
      </c>
      <c r="K13" s="56">
        <v>17</v>
      </c>
      <c r="L13" s="23"/>
    </row>
    <row r="14" spans="1:12" ht="30.75" customHeight="1">
      <c r="A14" s="28" t="s">
        <v>60</v>
      </c>
      <c r="B14" s="65">
        <f t="shared" si="1"/>
        <v>2202</v>
      </c>
      <c r="C14" s="71">
        <f t="shared" si="2"/>
        <v>1041</v>
      </c>
      <c r="D14" s="71">
        <f t="shared" si="3"/>
        <v>1161</v>
      </c>
      <c r="E14" s="69">
        <f t="shared" si="4"/>
        <v>2185</v>
      </c>
      <c r="F14" s="82">
        <v>1035</v>
      </c>
      <c r="G14" s="82">
        <v>1150</v>
      </c>
      <c r="H14" s="82">
        <v>1175</v>
      </c>
      <c r="I14" s="64">
        <f t="shared" si="5"/>
        <v>17</v>
      </c>
      <c r="J14" s="55">
        <v>6</v>
      </c>
      <c r="K14" s="56">
        <v>11</v>
      </c>
      <c r="L14" s="23"/>
    </row>
    <row r="15" spans="1:12" ht="30.75" customHeight="1">
      <c r="A15" s="28" t="s">
        <v>61</v>
      </c>
      <c r="B15" s="65">
        <f t="shared" si="1"/>
        <v>4809</v>
      </c>
      <c r="C15" s="71">
        <f t="shared" si="2"/>
        <v>2270</v>
      </c>
      <c r="D15" s="71">
        <f t="shared" si="3"/>
        <v>2539</v>
      </c>
      <c r="E15" s="69">
        <f t="shared" si="4"/>
        <v>4746</v>
      </c>
      <c r="F15" s="82">
        <v>2227</v>
      </c>
      <c r="G15" s="82">
        <v>2519</v>
      </c>
      <c r="H15" s="82">
        <v>2609</v>
      </c>
      <c r="I15" s="64">
        <f t="shared" si="5"/>
        <v>63</v>
      </c>
      <c r="J15" s="55">
        <v>43</v>
      </c>
      <c r="K15" s="56">
        <v>20</v>
      </c>
      <c r="L15" s="23"/>
    </row>
    <row r="16" spans="1:12" ht="30.75" customHeight="1">
      <c r="A16" s="28" t="s">
        <v>62</v>
      </c>
      <c r="B16" s="65">
        <f t="shared" si="1"/>
        <v>1463</v>
      </c>
      <c r="C16" s="71">
        <f t="shared" si="2"/>
        <v>697</v>
      </c>
      <c r="D16" s="71">
        <f t="shared" si="3"/>
        <v>766</v>
      </c>
      <c r="E16" s="69">
        <f t="shared" si="4"/>
        <v>1450</v>
      </c>
      <c r="F16" s="82">
        <v>692</v>
      </c>
      <c r="G16" s="82">
        <v>758</v>
      </c>
      <c r="H16" s="82">
        <v>829</v>
      </c>
      <c r="I16" s="64">
        <f t="shared" si="5"/>
        <v>13</v>
      </c>
      <c r="J16" s="55">
        <v>5</v>
      </c>
      <c r="K16" s="56">
        <v>8</v>
      </c>
      <c r="L16" s="23"/>
    </row>
    <row r="17" spans="1:12" ht="30.75" customHeight="1">
      <c r="A17" s="28" t="s">
        <v>63</v>
      </c>
      <c r="B17" s="65">
        <f t="shared" si="1"/>
        <v>1925</v>
      </c>
      <c r="C17" s="71">
        <f t="shared" si="2"/>
        <v>894</v>
      </c>
      <c r="D17" s="71">
        <f t="shared" si="3"/>
        <v>1031</v>
      </c>
      <c r="E17" s="69">
        <f t="shared" si="4"/>
        <v>1912</v>
      </c>
      <c r="F17" s="82">
        <v>889</v>
      </c>
      <c r="G17" s="82">
        <v>1023</v>
      </c>
      <c r="H17" s="82">
        <v>1057</v>
      </c>
      <c r="I17" s="64">
        <f t="shared" si="5"/>
        <v>13</v>
      </c>
      <c r="J17" s="55">
        <v>5</v>
      </c>
      <c r="K17" s="56">
        <v>8</v>
      </c>
      <c r="L17" s="23"/>
    </row>
    <row r="18" spans="1:12" ht="30.75" customHeight="1">
      <c r="A18" s="28" t="s">
        <v>64</v>
      </c>
      <c r="B18" s="65">
        <f t="shared" si="1"/>
        <v>1608</v>
      </c>
      <c r="C18" s="71">
        <f t="shared" si="2"/>
        <v>780</v>
      </c>
      <c r="D18" s="71">
        <f t="shared" si="3"/>
        <v>828</v>
      </c>
      <c r="E18" s="69">
        <f t="shared" si="4"/>
        <v>1594</v>
      </c>
      <c r="F18" s="82">
        <v>779</v>
      </c>
      <c r="G18" s="82">
        <v>815</v>
      </c>
      <c r="H18" s="82">
        <v>892</v>
      </c>
      <c r="I18" s="64">
        <f t="shared" si="5"/>
        <v>14</v>
      </c>
      <c r="J18" s="55">
        <v>1</v>
      </c>
      <c r="K18" s="56">
        <v>13</v>
      </c>
      <c r="L18" s="23"/>
    </row>
    <row r="19" spans="1:12" ht="30.75" customHeight="1" thickBot="1">
      <c r="A19" s="29" t="s">
        <v>65</v>
      </c>
      <c r="B19" s="66">
        <f t="shared" si="1"/>
        <v>1420</v>
      </c>
      <c r="C19" s="72">
        <f t="shared" si="2"/>
        <v>680</v>
      </c>
      <c r="D19" s="72">
        <f t="shared" si="3"/>
        <v>740</v>
      </c>
      <c r="E19" s="68">
        <f t="shared" si="4"/>
        <v>1413</v>
      </c>
      <c r="F19" s="87">
        <v>678</v>
      </c>
      <c r="G19" s="87">
        <v>735</v>
      </c>
      <c r="H19" s="87">
        <v>748</v>
      </c>
      <c r="I19" s="57">
        <f>SUM(J19:K19)</f>
        <v>7</v>
      </c>
      <c r="J19" s="58">
        <v>2</v>
      </c>
      <c r="K19" s="59">
        <v>5</v>
      </c>
      <c r="L19" s="23"/>
    </row>
    <row r="20" spans="9:11" ht="24" customHeight="1">
      <c r="I20" s="23"/>
      <c r="J20" s="23"/>
      <c r="K20" s="23"/>
    </row>
  </sheetData>
  <sheetProtection/>
  <mergeCells count="4">
    <mergeCell ref="I6:K6"/>
    <mergeCell ref="A6:A7"/>
    <mergeCell ref="B6:D6"/>
    <mergeCell ref="E6:H6"/>
  </mergeCells>
  <printOptions/>
  <pageMargins left="0.2" right="0.2" top="0.4724409448818898" bottom="0.4724409448818898" header="0.31496062992125984" footer="0.31496062992125984"/>
  <pageSetup horizontalDpi="600" verticalDpi="600" orientation="landscape" paperSize="9" scale="95" r:id="rId2"/>
  <ignoredErrors>
    <ignoredError sqref="E10:E19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5"/>
  <sheetViews>
    <sheetView zoomScalePageLayoutView="0" workbookViewId="0" topLeftCell="A10">
      <selection activeCell="N32" sqref="N32"/>
    </sheetView>
  </sheetViews>
  <sheetFormatPr defaultColWidth="9.33203125" defaultRowHeight="12"/>
  <cols>
    <col min="1" max="1" width="13" style="2" customWidth="1"/>
    <col min="2" max="2" width="11" style="2" customWidth="1"/>
    <col min="3" max="11" width="10.33203125" style="2" customWidth="1"/>
    <col min="12" max="12" width="8.83203125" style="2" customWidth="1"/>
    <col min="13" max="13" width="9.33203125" style="2" customWidth="1"/>
    <col min="14" max="14" width="26.16015625" style="2" customWidth="1"/>
    <col min="15" max="16384" width="9.33203125" style="2" customWidth="1"/>
  </cols>
  <sheetData>
    <row r="1" ht="15.75" customHeight="1"/>
    <row r="2" spans="1:11" ht="28.5" customHeight="1">
      <c r="A2" s="96" t="s">
        <v>8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15" thickBot="1">
      <c r="A3" s="127" t="s">
        <v>7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spans="1:11" ht="19.5" customHeight="1">
      <c r="A4" s="119" t="s">
        <v>44</v>
      </c>
      <c r="B4" s="121" t="s">
        <v>12</v>
      </c>
      <c r="C4" s="122"/>
      <c r="D4" s="121" t="s">
        <v>14</v>
      </c>
      <c r="E4" s="129"/>
      <c r="F4" s="129"/>
      <c r="G4" s="129"/>
      <c r="H4" s="129"/>
      <c r="I4" s="122"/>
      <c r="J4" s="121" t="s">
        <v>15</v>
      </c>
      <c r="K4" s="130"/>
    </row>
    <row r="5" spans="1:11" ht="19.5" customHeight="1">
      <c r="A5" s="120"/>
      <c r="B5" s="123"/>
      <c r="C5" s="124"/>
      <c r="D5" s="128" t="s">
        <v>13</v>
      </c>
      <c r="E5" s="128"/>
      <c r="F5" s="125" t="s">
        <v>16</v>
      </c>
      <c r="G5" s="126"/>
      <c r="H5" s="125" t="s">
        <v>17</v>
      </c>
      <c r="I5" s="126"/>
      <c r="J5" s="123"/>
      <c r="K5" s="131"/>
    </row>
    <row r="6" spans="1:11" s="1" customFormat="1" ht="21.75" customHeight="1">
      <c r="A6" s="30" t="s">
        <v>67</v>
      </c>
      <c r="B6" s="117">
        <f>B8-B7</f>
        <v>52</v>
      </c>
      <c r="C6" s="118"/>
      <c r="D6" s="117">
        <f>D8-D7</f>
        <v>133</v>
      </c>
      <c r="E6" s="118"/>
      <c r="F6" s="117">
        <f>F8-F7</f>
        <v>76</v>
      </c>
      <c r="G6" s="118"/>
      <c r="H6" s="117">
        <f>H8-H7</f>
        <v>57</v>
      </c>
      <c r="I6" s="118"/>
      <c r="J6" s="134"/>
      <c r="K6" s="135"/>
    </row>
    <row r="7" spans="1:11" ht="21.75" customHeight="1">
      <c r="A7" s="31" t="s">
        <v>18</v>
      </c>
      <c r="B7" s="138">
        <v>20128</v>
      </c>
      <c r="C7" s="139"/>
      <c r="D7" s="138">
        <f>SUM(F7:I7)</f>
        <v>40028</v>
      </c>
      <c r="E7" s="139"/>
      <c r="F7" s="138">
        <v>19143</v>
      </c>
      <c r="G7" s="139"/>
      <c r="H7" s="138">
        <v>20885</v>
      </c>
      <c r="I7" s="139"/>
      <c r="J7" s="132"/>
      <c r="K7" s="133"/>
    </row>
    <row r="8" spans="1:11" ht="21.75" customHeight="1" thickBot="1">
      <c r="A8" s="32" t="s">
        <v>19</v>
      </c>
      <c r="B8" s="136">
        <v>20180</v>
      </c>
      <c r="C8" s="137"/>
      <c r="D8" s="140">
        <v>40161</v>
      </c>
      <c r="E8" s="141"/>
      <c r="F8" s="142">
        <v>19219</v>
      </c>
      <c r="G8" s="143"/>
      <c r="H8" s="144">
        <v>20942</v>
      </c>
      <c r="I8" s="145"/>
      <c r="J8" s="115"/>
      <c r="K8" s="116"/>
    </row>
    <row r="9" spans="1:11" ht="21.75" customHeight="1">
      <c r="A9" s="3"/>
      <c r="B9" s="3"/>
      <c r="C9" s="3"/>
      <c r="D9" s="3"/>
      <c r="E9" s="3"/>
      <c r="F9" s="3"/>
      <c r="I9" s="3"/>
      <c r="J9" s="3"/>
      <c r="K9" s="3"/>
    </row>
    <row r="10" spans="1:11" ht="16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30.75" customHeight="1">
      <c r="A11" s="96" t="s">
        <v>70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</row>
    <row r="12" spans="1:13" ht="21.75" customHeight="1" thickBot="1">
      <c r="A12" s="104" t="s">
        <v>9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M12" s="2" t="s">
        <v>66</v>
      </c>
    </row>
    <row r="13" spans="1:11" ht="21.75" customHeight="1">
      <c r="A13" s="109" t="s">
        <v>11</v>
      </c>
      <c r="B13" s="112" t="s">
        <v>20</v>
      </c>
      <c r="C13" s="112" t="s">
        <v>21</v>
      </c>
      <c r="D13" s="112"/>
      <c r="E13" s="112"/>
      <c r="F13" s="112"/>
      <c r="G13" s="112"/>
      <c r="H13" s="93" t="s">
        <v>22</v>
      </c>
      <c r="I13" s="93" t="s">
        <v>23</v>
      </c>
      <c r="J13" s="112" t="s">
        <v>24</v>
      </c>
      <c r="K13" s="113" t="s">
        <v>2</v>
      </c>
    </row>
    <row r="14" spans="1:11" ht="21.75" customHeight="1">
      <c r="A14" s="110"/>
      <c r="B14" s="94"/>
      <c r="C14" s="107" t="s">
        <v>25</v>
      </c>
      <c r="D14" s="105" t="s">
        <v>3</v>
      </c>
      <c r="E14" s="106"/>
      <c r="F14" s="94" t="s">
        <v>4</v>
      </c>
      <c r="G14" s="94"/>
      <c r="H14" s="94"/>
      <c r="I14" s="94"/>
      <c r="J14" s="94"/>
      <c r="K14" s="114"/>
    </row>
    <row r="15" spans="1:11" ht="21.75" customHeight="1">
      <c r="A15" s="111"/>
      <c r="B15" s="94"/>
      <c r="C15" s="108"/>
      <c r="D15" s="6" t="s">
        <v>0</v>
      </c>
      <c r="E15" s="6" t="s">
        <v>1</v>
      </c>
      <c r="F15" s="6" t="s">
        <v>5</v>
      </c>
      <c r="G15" s="6" t="s">
        <v>6</v>
      </c>
      <c r="H15" s="94"/>
      <c r="I15" s="94"/>
      <c r="J15" s="94"/>
      <c r="K15" s="114"/>
    </row>
    <row r="16" spans="1:11" s="1" customFormat="1" ht="21.75" customHeight="1">
      <c r="A16" s="33" t="s">
        <v>43</v>
      </c>
      <c r="B16" s="60">
        <f>B17-B18</f>
        <v>133</v>
      </c>
      <c r="C16" s="60">
        <f>C17-C18</f>
        <v>162</v>
      </c>
      <c r="D16" s="60">
        <f aca="true" t="shared" si="0" ref="D16:K16">D17-D18</f>
        <v>90</v>
      </c>
      <c r="E16" s="60">
        <f t="shared" si="0"/>
        <v>72</v>
      </c>
      <c r="F16" s="60">
        <f t="shared" si="0"/>
        <v>87</v>
      </c>
      <c r="G16" s="60">
        <f t="shared" si="0"/>
        <v>75</v>
      </c>
      <c r="H16" s="60">
        <f t="shared" si="0"/>
        <v>-31</v>
      </c>
      <c r="I16" s="60">
        <f t="shared" si="0"/>
        <v>2</v>
      </c>
      <c r="J16" s="60">
        <f t="shared" si="0"/>
        <v>0</v>
      </c>
      <c r="K16" s="61">
        <f t="shared" si="0"/>
        <v>0</v>
      </c>
    </row>
    <row r="17" spans="1:12" ht="21.75" customHeight="1">
      <c r="A17" s="34" t="s">
        <v>26</v>
      </c>
      <c r="B17" s="62">
        <f>SUM(C17+H17+I17+J17+K17)</f>
        <v>486</v>
      </c>
      <c r="C17" s="62">
        <f>SUM(D17+E17)</f>
        <v>471</v>
      </c>
      <c r="D17" s="73">
        <v>249</v>
      </c>
      <c r="E17" s="73">
        <v>222</v>
      </c>
      <c r="F17" s="73">
        <v>248</v>
      </c>
      <c r="G17" s="73">
        <v>223</v>
      </c>
      <c r="H17" s="73">
        <v>13</v>
      </c>
      <c r="I17" s="73">
        <v>2</v>
      </c>
      <c r="J17" s="73">
        <v>0</v>
      </c>
      <c r="K17" s="74">
        <v>0</v>
      </c>
      <c r="L17" s="48"/>
    </row>
    <row r="18" spans="1:11" ht="21.75" customHeight="1" thickBot="1">
      <c r="A18" s="35" t="s">
        <v>27</v>
      </c>
      <c r="B18" s="63">
        <f>SUM(C18,H18,I18,J18,K18)</f>
        <v>353</v>
      </c>
      <c r="C18" s="63">
        <f>SUM(D18+E18)</f>
        <v>309</v>
      </c>
      <c r="D18" s="75">
        <v>159</v>
      </c>
      <c r="E18" s="75">
        <v>150</v>
      </c>
      <c r="F18" s="75">
        <v>161</v>
      </c>
      <c r="G18" s="75">
        <v>148</v>
      </c>
      <c r="H18" s="75">
        <v>44</v>
      </c>
      <c r="I18" s="75">
        <v>0</v>
      </c>
      <c r="J18" s="75">
        <v>0</v>
      </c>
      <c r="K18" s="76">
        <v>0</v>
      </c>
    </row>
    <row r="19" spans="1:11" ht="24" customHeight="1">
      <c r="A19" s="1"/>
      <c r="B19" s="4"/>
      <c r="C19" s="1"/>
      <c r="D19" s="1"/>
      <c r="E19" s="1"/>
      <c r="F19" s="1"/>
      <c r="G19" s="1"/>
      <c r="H19" s="1"/>
      <c r="I19" s="1"/>
      <c r="J19" s="1"/>
      <c r="K19" s="1"/>
    </row>
    <row r="20" spans="1:11" ht="16.5" customHeight="1">
      <c r="A20" s="1"/>
      <c r="B20" s="4"/>
      <c r="C20" s="1"/>
      <c r="D20" s="1"/>
      <c r="E20" s="1"/>
      <c r="F20" s="1"/>
      <c r="G20" s="1"/>
      <c r="H20" s="1"/>
      <c r="I20" s="1"/>
      <c r="J20" s="1"/>
      <c r="K20" s="1"/>
    </row>
    <row r="21" spans="1:11" ht="35.25" customHeight="1">
      <c r="A21" s="96" t="s">
        <v>69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</row>
    <row r="22" spans="1:11" ht="17.25" customHeight="1" thickBot="1">
      <c r="A22" s="5"/>
      <c r="B22" s="5"/>
      <c r="C22" s="5"/>
      <c r="D22" s="5"/>
      <c r="E22" s="5"/>
      <c r="F22" s="5"/>
      <c r="G22" s="95" t="s">
        <v>71</v>
      </c>
      <c r="H22" s="95"/>
      <c r="I22" s="95"/>
      <c r="J22" s="95"/>
      <c r="K22" s="95"/>
    </row>
    <row r="23" spans="1:11" ht="30" customHeight="1">
      <c r="A23" s="97" t="s">
        <v>28</v>
      </c>
      <c r="B23" s="99" t="s">
        <v>29</v>
      </c>
      <c r="C23" s="99" t="s">
        <v>30</v>
      </c>
      <c r="D23" s="99"/>
      <c r="E23" s="99"/>
      <c r="F23" s="99"/>
      <c r="G23" s="99"/>
      <c r="H23" s="99"/>
      <c r="I23" s="99"/>
      <c r="J23" s="99"/>
      <c r="K23" s="101"/>
    </row>
    <row r="24" spans="1:11" ht="30" customHeight="1" thickBot="1">
      <c r="A24" s="98"/>
      <c r="B24" s="100"/>
      <c r="C24" s="102" t="s">
        <v>31</v>
      </c>
      <c r="D24" s="103"/>
      <c r="E24" s="103"/>
      <c r="F24" s="103"/>
      <c r="G24" s="103"/>
      <c r="H24" s="103"/>
      <c r="I24" s="103"/>
      <c r="J24" s="103"/>
      <c r="K24" s="36" t="s">
        <v>32</v>
      </c>
    </row>
    <row r="25" spans="1:19" ht="30" customHeight="1" thickTop="1">
      <c r="A25" s="98"/>
      <c r="B25" s="100"/>
      <c r="C25" s="7" t="s">
        <v>10</v>
      </c>
      <c r="D25" s="10" t="s">
        <v>29</v>
      </c>
      <c r="E25" s="11" t="s">
        <v>33</v>
      </c>
      <c r="F25" s="11" t="s">
        <v>34</v>
      </c>
      <c r="G25" s="11" t="s">
        <v>35</v>
      </c>
      <c r="H25" s="11" t="s">
        <v>36</v>
      </c>
      <c r="I25" s="11" t="s">
        <v>37</v>
      </c>
      <c r="J25" s="12" t="s">
        <v>38</v>
      </c>
      <c r="K25" s="37" t="s">
        <v>39</v>
      </c>
      <c r="S25" s="49"/>
    </row>
    <row r="26" spans="1:14" ht="30" customHeight="1">
      <c r="A26" s="38" t="s">
        <v>40</v>
      </c>
      <c r="B26" s="9">
        <f>SUM(B27:B28)</f>
        <v>40161</v>
      </c>
      <c r="C26" s="13">
        <v>5064</v>
      </c>
      <c r="D26" s="46">
        <f>SUM(D27:D28)</f>
        <v>22487</v>
      </c>
      <c r="E26" s="9">
        <f>SUM(E27+E28)</f>
        <v>389</v>
      </c>
      <c r="F26" s="9">
        <f aca="true" t="shared" si="1" ref="F26:K26">SUM(F27+F28)</f>
        <v>3276</v>
      </c>
      <c r="G26" s="9">
        <f t="shared" si="1"/>
        <v>3048</v>
      </c>
      <c r="H26" s="9">
        <f t="shared" si="1"/>
        <v>5005</v>
      </c>
      <c r="I26" s="9">
        <f t="shared" si="1"/>
        <v>7106</v>
      </c>
      <c r="J26" s="13">
        <f t="shared" si="1"/>
        <v>3663</v>
      </c>
      <c r="K26" s="47">
        <f t="shared" si="1"/>
        <v>12610</v>
      </c>
      <c r="N26" s="24"/>
    </row>
    <row r="27" spans="1:14" ht="30" customHeight="1">
      <c r="A27" s="39" t="s">
        <v>41</v>
      </c>
      <c r="B27" s="8">
        <f>SUM(C27:D27,K27)</f>
        <v>19219</v>
      </c>
      <c r="C27" s="77">
        <v>2590</v>
      </c>
      <c r="D27" s="14">
        <f>SUM(E27:J27)</f>
        <v>11873</v>
      </c>
      <c r="E27" s="77">
        <v>197</v>
      </c>
      <c r="F27" s="77">
        <v>1850</v>
      </c>
      <c r="G27" s="77">
        <v>1572</v>
      </c>
      <c r="H27" s="77">
        <v>2729</v>
      </c>
      <c r="I27" s="77">
        <v>3741</v>
      </c>
      <c r="J27" s="79">
        <v>1784</v>
      </c>
      <c r="K27" s="51">
        <v>4756</v>
      </c>
      <c r="L27" s="50"/>
      <c r="N27" s="24"/>
    </row>
    <row r="28" spans="1:14" ht="30" customHeight="1" thickBot="1">
      <c r="A28" s="40" t="s">
        <v>42</v>
      </c>
      <c r="B28" s="41">
        <f>SUM(C28:D28,K28)</f>
        <v>20942</v>
      </c>
      <c r="C28" s="78">
        <v>2474</v>
      </c>
      <c r="D28" s="42">
        <f>SUM(E28:J28)</f>
        <v>10614</v>
      </c>
      <c r="E28" s="78">
        <v>192</v>
      </c>
      <c r="F28" s="78">
        <v>1426</v>
      </c>
      <c r="G28" s="78">
        <v>1476</v>
      </c>
      <c r="H28" s="78">
        <v>2276</v>
      </c>
      <c r="I28" s="78">
        <v>3365</v>
      </c>
      <c r="J28" s="80">
        <v>1879</v>
      </c>
      <c r="K28" s="52">
        <v>7854</v>
      </c>
      <c r="N28" s="24"/>
    </row>
    <row r="29" ht="14.25">
      <c r="N29" s="24"/>
    </row>
    <row r="30" spans="4:14" ht="14.25">
      <c r="D30" s="24"/>
      <c r="N30" s="24"/>
    </row>
    <row r="31" ht="14.25">
      <c r="D31" s="24"/>
    </row>
    <row r="32" ht="13.5" customHeight="1"/>
    <row r="35" ht="14.25">
      <c r="K35" s="2" t="s">
        <v>68</v>
      </c>
    </row>
  </sheetData>
  <sheetProtection/>
  <mergeCells count="42">
    <mergeCell ref="A11:K11"/>
    <mergeCell ref="J7:K7"/>
    <mergeCell ref="J6:K6"/>
    <mergeCell ref="B8:C8"/>
    <mergeCell ref="D8:E8"/>
    <mergeCell ref="B7:C7"/>
    <mergeCell ref="D7:E7"/>
    <mergeCell ref="F8:G8"/>
    <mergeCell ref="F6:G6"/>
    <mergeCell ref="H8:I8"/>
    <mergeCell ref="A2:K2"/>
    <mergeCell ref="A4:A5"/>
    <mergeCell ref="B4:C5"/>
    <mergeCell ref="F5:G5"/>
    <mergeCell ref="H5:I5"/>
    <mergeCell ref="A3:K3"/>
    <mergeCell ref="D5:E5"/>
    <mergeCell ref="D4:I4"/>
    <mergeCell ref="J4:K5"/>
    <mergeCell ref="J8:K8"/>
    <mergeCell ref="B6:C6"/>
    <mergeCell ref="D6:E6"/>
    <mergeCell ref="H6:I6"/>
    <mergeCell ref="H7:I7"/>
    <mergeCell ref="F7:G7"/>
    <mergeCell ref="A12:K12"/>
    <mergeCell ref="H13:H15"/>
    <mergeCell ref="D14:E14"/>
    <mergeCell ref="C14:C15"/>
    <mergeCell ref="F14:G14"/>
    <mergeCell ref="A13:A15"/>
    <mergeCell ref="J13:J15"/>
    <mergeCell ref="C13:G13"/>
    <mergeCell ref="K13:K15"/>
    <mergeCell ref="B13:B15"/>
    <mergeCell ref="I13:I15"/>
    <mergeCell ref="G22:K22"/>
    <mergeCell ref="A21:K21"/>
    <mergeCell ref="A23:A25"/>
    <mergeCell ref="B23:B25"/>
    <mergeCell ref="C23:K23"/>
    <mergeCell ref="C24:J24"/>
  </mergeCells>
  <printOptions horizontalCentered="1"/>
  <pageMargins left="0.16" right="0.17" top="0.7874015748031497" bottom="0.984251968503937" header="0.5905511811023623" footer="0.5118110236220472"/>
  <pageSetup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기획감사실</dc:creator>
  <cp:keywords/>
  <dc:description/>
  <cp:lastModifiedBy>USER</cp:lastModifiedBy>
  <cp:lastPrinted>2018-08-13T07:42:06Z</cp:lastPrinted>
  <dcterms:created xsi:type="dcterms:W3CDTF">2001-04-10T00:32:56Z</dcterms:created>
  <dcterms:modified xsi:type="dcterms:W3CDTF">2018-11-12T00:28:30Z</dcterms:modified>
  <cp:category/>
  <cp:version/>
  <cp:contentType/>
  <cp:contentStatus/>
</cp:coreProperties>
</file>