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<sst xmlns="http://schemas.openxmlformats.org/spreadsheetml/2006/main" count="81" uniqueCount="77">
  <si>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</si>
  <si>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</si>
  <si>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</si>
  <si>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</si>
  <si>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</si>
  <si>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</si>
  <si>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</si>
  <si>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</si>
  <si>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</si>
  <si>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</si>
  <si>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</si>
  <si>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</si>
  <si>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</si>
  <si>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</si>
  <si>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</si>
  <si>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</si>
  <si>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</si>
  <si>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</si>
  <si>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</si>
  <si>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</si>
  <si>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</si>
  <si>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</si>
  <si>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</si>
  <si>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</si>
  <si>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</si>
  <si>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</si>
  <si>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</si>
  <si>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</si>
  <si>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</si>
  <si>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</si>
  <si>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</si>
  <si>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</si>
  <si>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</si>
  <si>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</si>
  <si>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</si>
  <si>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</si>
  <si>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</si>
  <si>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</si>
  <si>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</si>
  <si>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</si>
  <si>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</si>
  <si>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</si>
  <si>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</si>
  <si>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</si>
  <si>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</si>
  <si>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</si>
  <si>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</si>
  <si>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</si>
  <si>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</si>
  <si>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</si>
  <si>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</si>
  <si>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</si>
  <si>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</si>
  <si>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</si>
  <si>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</si>
  <si>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</si>
  <si>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</si>
  <si>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</si>
  <si>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</si>
  <si>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</si>
  <si>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</si>
  <si>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</si>
  <si>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</si>
  <si>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</si>
  <si>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</si>
  <si>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</si>
  <si>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</si>
  <si>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</si>
  <si>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</si>
  <si>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</si>
  <si>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</si>
  <si>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</si>
  <si>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</si>
  <si>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</si>
  <si>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2023년 7월말 주민등록인구 및 외국인 현황</t>
  </si>
  <si>
    <t>(2023. 7. 31. 현재, 단위:명)</t>
  </si>
  <si>
    <r>
      <t>주민등록에 의한 인구이동(7월)</t>
    </r>
    <r>
      <rPr>
        <sz val="12"/>
        <rFont val="돋움"/>
        <family val="3"/>
      </rPr>
      <t xml:space="preserve">(외국인 제외) </t>
    </r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</si>
</sst>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1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  <font>
      <sz val="10"/>
      <color rgb="FF0000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8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7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0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3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2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67" fillId="0" borderId="0" xfId="437" applyFont="1" applyAlignment="1">
      <alignment/>
      <protection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8" fillId="0" borderId="20" xfId="437" applyFont="1" applyFill="1" applyBorder="1" applyAlignment="1">
      <alignment horizontal="center" vertical="center"/>
      <protection/>
    </xf>
    <xf numFmtId="179" fontId="69" fillId="0" borderId="22" xfId="752" applyNumberFormat="1" applyFont="1" applyBorder="1">
      <alignment vertical="center"/>
      <protection/>
    </xf>
    <xf numFmtId="0" fontId="68" fillId="0" borderId="21" xfId="437" applyFont="1" applyFill="1" applyBorder="1" applyAlignment="1">
      <alignment horizontal="center" vertical="center"/>
      <protection/>
    </xf>
    <xf numFmtId="179" fontId="69" fillId="0" borderId="24" xfId="752" applyNumberFormat="1" applyFont="1" applyBorder="1">
      <alignment vertical="center"/>
      <protection/>
    </xf>
    <xf numFmtId="0" fontId="70" fillId="0" borderId="0" xfId="437" applyFont="1" applyBorder="1" applyAlignment="1">
      <alignment horizontal="right"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68" fillId="0" borderId="0" xfId="437" applyFont="1" applyBorder="1" applyAlignment="1">
      <alignment vertical="center"/>
      <protection/>
    </xf>
    <xf numFmtId="0" fontId="70" fillId="0" borderId="0" xfId="437" applyFont="1" applyAlignment="1">
      <alignment/>
      <protection/>
    </xf>
    <xf numFmtId="0" fontId="70" fillId="0" borderId="0" xfId="437" applyFont="1" applyBorder="1" applyAlignment="1">
      <alignment horizontal="center" vertical="center"/>
      <protection/>
    </xf>
    <xf numFmtId="0" fontId="72" fillId="55" borderId="22" xfId="0" applyFont="1" applyFill="1" applyBorder="1" applyAlignment="1">
      <alignment horizontal="center" vertical="center"/>
    </xf>
    <xf numFmtId="0" fontId="72" fillId="55" borderId="23" xfId="0" applyFont="1" applyFill="1" applyBorder="1" applyAlignment="1">
      <alignment horizontal="center" vertical="center"/>
    </xf>
    <xf numFmtId="0" fontId="72" fillId="55" borderId="24" xfId="0" applyFont="1" applyFill="1" applyBorder="1" applyAlignment="1">
      <alignment horizontal="center" vertical="center"/>
    </xf>
    <xf numFmtId="0" fontId="72" fillId="55" borderId="27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28" xfId="0" applyNumberFormat="1" applyFont="1" applyFill="1" applyBorder="1" applyAlignment="1">
      <alignment horizontal="center" vertical="center" shrinkToFit="1"/>
    </xf>
    <xf numFmtId="0" fontId="73" fillId="4" borderId="22" xfId="437" applyFont="1" applyFill="1" applyBorder="1" applyAlignment="1">
      <alignment horizontal="center" vertical="center"/>
      <protection/>
    </xf>
    <xf numFmtId="0" fontId="73" fillId="4" borderId="23" xfId="437" applyFont="1" applyFill="1" applyBorder="1" applyAlignment="1">
      <alignment horizontal="center" vertical="center"/>
      <protection/>
    </xf>
    <xf numFmtId="180" fontId="73" fillId="4" borderId="21" xfId="152" applyNumberFormat="1" applyFont="1" applyFill="1" applyBorder="1" applyAlignment="1">
      <alignment horizontal="center" vertical="center"/>
    </xf>
    <xf numFmtId="41" fontId="74" fillId="4" borderId="29" xfId="437" applyNumberFormat="1" applyFont="1" applyFill="1" applyBorder="1" applyAlignment="1">
      <alignment horizontal="center" vertical="center"/>
      <protection/>
    </xf>
    <xf numFmtId="41" fontId="74" fillId="4" borderId="24" xfId="152" applyFont="1" applyFill="1" applyBorder="1" applyAlignment="1">
      <alignment horizontal="right" vertical="center"/>
    </xf>
    <xf numFmtId="41" fontId="74" fillId="4" borderId="27" xfId="152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41" fontId="75" fillId="4" borderId="31" xfId="0" applyNumberFormat="1" applyFont="1" applyFill="1" applyBorder="1" applyAlignment="1">
      <alignment horizontal="right" vertical="center"/>
    </xf>
    <xf numFmtId="41" fontId="75" fillId="4" borderId="32" xfId="0" applyNumberFormat="1" applyFont="1" applyFill="1" applyBorder="1" applyAlignment="1">
      <alignment horizontal="right" vertical="center"/>
    </xf>
    <xf numFmtId="179" fontId="69" fillId="0" borderId="33" xfId="752" applyNumberFormat="1" applyFont="1" applyBorder="1">
      <alignment vertical="center"/>
      <protection/>
    </xf>
    <xf numFmtId="179" fontId="69" fillId="0" borderId="33" xfId="0" applyNumberFormat="1" applyFont="1" applyBorder="1" applyAlignment="1">
      <alignment vertical="center"/>
    </xf>
    <xf numFmtId="41" fontId="76" fillId="56" borderId="33" xfId="0" applyNumberFormat="1" applyFont="1" applyFill="1" applyBorder="1" applyAlignment="1">
      <alignment horizontal="right" vertical="center"/>
    </xf>
    <xf numFmtId="0" fontId="68" fillId="0" borderId="30" xfId="437" applyFont="1" applyFill="1" applyBorder="1" applyAlignment="1">
      <alignment horizontal="center" vertical="center"/>
      <protection/>
    </xf>
    <xf numFmtId="41" fontId="76" fillId="56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/>
    </xf>
    <xf numFmtId="179" fontId="69" fillId="0" borderId="24" xfId="0" applyNumberFormat="1" applyFont="1" applyBorder="1" applyAlignment="1">
      <alignment vertical="center"/>
    </xf>
    <xf numFmtId="178" fontId="7" fillId="24" borderId="36" xfId="0" applyNumberFormat="1" applyFont="1" applyFill="1" applyBorder="1" applyAlignment="1">
      <alignment horizontal="right" vertical="center" shrinkToFit="1"/>
    </xf>
    <xf numFmtId="178" fontId="7" fillId="24" borderId="37" xfId="0" applyNumberFormat="1" applyFont="1" applyFill="1" applyBorder="1" applyAlignment="1">
      <alignment horizontal="right" vertical="center" shrinkToFit="1"/>
    </xf>
    <xf numFmtId="179" fontId="72" fillId="55" borderId="19" xfId="0" applyNumberFormat="1" applyFont="1" applyFill="1" applyBorder="1" applyAlignment="1">
      <alignment horizontal="right" vertical="center"/>
    </xf>
    <xf numFmtId="178" fontId="7" fillId="55" borderId="37" xfId="0" applyNumberFormat="1" applyFont="1" applyFill="1" applyBorder="1" applyAlignment="1">
      <alignment horizontal="right" vertical="center" shrinkToFit="1"/>
    </xf>
    <xf numFmtId="179" fontId="72" fillId="55" borderId="22" xfId="0" applyNumberFormat="1" applyFont="1" applyFill="1" applyBorder="1" applyAlignment="1">
      <alignment horizontal="right" vertical="center"/>
    </xf>
    <xf numFmtId="179" fontId="72" fillId="55" borderId="28" xfId="0" applyNumberFormat="1" applyFont="1" applyFill="1" applyBorder="1" applyAlignment="1">
      <alignment horizontal="right" vertical="center"/>
    </xf>
    <xf numFmtId="178" fontId="7" fillId="55" borderId="21" xfId="0" applyNumberFormat="1" applyFont="1" applyFill="1" applyBorder="1" applyAlignment="1">
      <alignment horizontal="right" vertical="center" shrinkToFit="1"/>
    </xf>
    <xf numFmtId="179" fontId="72" fillId="55" borderId="24" xfId="0" applyNumberFormat="1" applyFont="1" applyFill="1" applyBorder="1" applyAlignment="1">
      <alignment horizontal="right" vertical="center"/>
    </xf>
    <xf numFmtId="179" fontId="77" fillId="0" borderId="22" xfId="0" applyNumberFormat="1" applyFont="1" applyBorder="1" applyAlignment="1">
      <alignment horizontal="right" vertical="center"/>
    </xf>
    <xf numFmtId="179" fontId="78" fillId="0" borderId="22" xfId="0" applyNumberFormat="1" applyFont="1" applyFill="1" applyBorder="1" applyAlignment="1">
      <alignment horizontal="right" vertical="center"/>
    </xf>
    <xf numFmtId="179" fontId="77" fillId="0" borderId="24" xfId="0" applyNumberFormat="1" applyFont="1" applyBorder="1" applyAlignment="1">
      <alignment horizontal="right" vertical="center"/>
    </xf>
    <xf numFmtId="179" fontId="78" fillId="0" borderId="24" xfId="0" applyNumberFormat="1" applyFont="1" applyFill="1" applyBorder="1" applyAlignment="1">
      <alignment horizontal="right" vertical="center"/>
    </xf>
    <xf numFmtId="41" fontId="69" fillId="0" borderId="33" xfId="141" applyFont="1" applyBorder="1" applyAlignment="1">
      <alignment horizontal="right" vertical="center"/>
    </xf>
    <xf numFmtId="41" fontId="69" fillId="0" borderId="22" xfId="141" applyFont="1" applyBorder="1" applyAlignment="1">
      <alignment horizontal="right" vertical="center"/>
    </xf>
    <xf numFmtId="41" fontId="69" fillId="0" borderId="24" xfId="141" applyFont="1" applyBorder="1" applyAlignment="1">
      <alignment horizontal="right" vertical="center"/>
    </xf>
    <xf numFmtId="41" fontId="74" fillId="57" borderId="33" xfId="141" applyFont="1" applyFill="1" applyBorder="1" applyAlignment="1">
      <alignment horizontal="right" vertical="center"/>
    </xf>
    <xf numFmtId="41" fontId="79" fillId="57" borderId="33" xfId="141" applyFont="1" applyFill="1" applyBorder="1" applyAlignment="1">
      <alignment horizontal="right" vertical="center"/>
    </xf>
    <xf numFmtId="41" fontId="79" fillId="57" borderId="38" xfId="141" applyFont="1" applyFill="1" applyBorder="1" applyAlignment="1">
      <alignment horizontal="right" vertical="center"/>
    </xf>
    <xf numFmtId="41" fontId="79" fillId="57" borderId="22" xfId="141" applyFont="1" applyFill="1" applyBorder="1" applyAlignment="1">
      <alignment horizontal="right" vertical="center"/>
    </xf>
    <xf numFmtId="41" fontId="79" fillId="57" borderId="23" xfId="141" applyFont="1" applyFill="1" applyBorder="1" applyAlignment="1">
      <alignment horizontal="right" vertical="center"/>
    </xf>
    <xf numFmtId="41" fontId="79" fillId="57" borderId="24" xfId="141" applyFont="1" applyFill="1" applyBorder="1" applyAlignment="1">
      <alignment horizontal="right" vertical="center"/>
    </xf>
    <xf numFmtId="41" fontId="79" fillId="57" borderId="27" xfId="141" applyFont="1" applyFill="1" applyBorder="1" applyAlignment="1">
      <alignment horizontal="right" vertical="center"/>
    </xf>
    <xf numFmtId="41" fontId="74" fillId="57" borderId="39" xfId="141" applyFont="1" applyFill="1" applyBorder="1" applyAlignment="1">
      <alignment horizontal="right" vertical="center"/>
    </xf>
    <xf numFmtId="179" fontId="77" fillId="0" borderId="36" xfId="0" applyNumberFormat="1" applyFont="1" applyBorder="1" applyAlignment="1">
      <alignment horizontal="right" vertical="center"/>
    </xf>
    <xf numFmtId="179" fontId="77" fillId="0" borderId="40" xfId="0" applyNumberFormat="1" applyFont="1" applyBorder="1" applyAlignment="1">
      <alignment horizontal="right" vertical="center"/>
    </xf>
    <xf numFmtId="178" fontId="7" fillId="24" borderId="22" xfId="0" applyNumberFormat="1" applyFont="1" applyFill="1" applyBorder="1" applyAlignment="1">
      <alignment horizontal="right" vertical="center" shrinkToFit="1"/>
    </xf>
    <xf numFmtId="0" fontId="7" fillId="26" borderId="41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41" fontId="80" fillId="56" borderId="43" xfId="141" applyFont="1" applyFill="1" applyBorder="1" applyAlignment="1">
      <alignment horizontal="right" vertical="center"/>
    </xf>
    <xf numFmtId="41" fontId="80" fillId="56" borderId="44" xfId="141" applyFont="1" applyFill="1" applyBorder="1" applyAlignment="1">
      <alignment horizontal="right" vertical="center"/>
    </xf>
    <xf numFmtId="0" fontId="68" fillId="4" borderId="26" xfId="437" applyFont="1" applyFill="1" applyBorder="1" applyAlignment="1">
      <alignment horizontal="center" vertical="center" wrapText="1"/>
      <protection/>
    </xf>
    <xf numFmtId="0" fontId="68" fillId="4" borderId="26" xfId="437" applyFont="1" applyFill="1" applyBorder="1" applyAlignment="1">
      <alignment horizontal="center" vertical="center"/>
      <protection/>
    </xf>
    <xf numFmtId="0" fontId="68" fillId="4" borderId="45" xfId="437" applyFont="1" applyFill="1" applyBorder="1" applyAlignment="1">
      <alignment horizontal="center" vertical="center"/>
      <protection/>
    </xf>
    <xf numFmtId="0" fontId="73" fillId="4" borderId="25" xfId="437" applyFont="1" applyFill="1" applyBorder="1" applyAlignment="1">
      <alignment horizontal="center" vertical="center" wrapText="1"/>
      <protection/>
    </xf>
    <xf numFmtId="0" fontId="73" fillId="4" borderId="20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/>
      <protection/>
    </xf>
    <xf numFmtId="0" fontId="73" fillId="4" borderId="47" xfId="437" applyFont="1" applyFill="1" applyBorder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 wrapText="1"/>
      <protection/>
    </xf>
    <xf numFmtId="0" fontId="73" fillId="4" borderId="47" xfId="437" applyFont="1" applyFill="1" applyBorder="1" applyAlignment="1">
      <alignment horizontal="center" vertical="center" wrapText="1"/>
      <protection/>
    </xf>
    <xf numFmtId="0" fontId="73" fillId="4" borderId="48" xfId="437" applyFont="1" applyFill="1" applyBorder="1" applyAlignment="1">
      <alignment horizontal="center" vertical="center" wrapText="1"/>
      <protection/>
    </xf>
    <xf numFmtId="0" fontId="7" fillId="4" borderId="26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49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176" fontId="7" fillId="0" borderId="28" xfId="141" applyNumberFormat="1" applyFont="1" applyBorder="1" applyAlignment="1">
      <alignment horizontal="center" vertical="center"/>
    </xf>
    <xf numFmtId="176" fontId="7" fillId="0" borderId="40" xfId="141" applyNumberFormat="1" applyFont="1" applyBorder="1" applyAlignment="1">
      <alignment horizontal="center" vertical="center"/>
    </xf>
    <xf numFmtId="177" fontId="8" fillId="0" borderId="22" xfId="141" applyNumberFormat="1" applyFont="1" applyBorder="1" applyAlignment="1">
      <alignment horizontal="center" vertical="center"/>
    </xf>
    <xf numFmtId="178" fontId="7" fillId="0" borderId="53" xfId="190" applyNumberFormat="1" applyFont="1" applyFill="1" applyBorder="1" applyAlignment="1">
      <alignment horizontal="center" vertical="center"/>
    </xf>
    <xf numFmtId="178" fontId="7" fillId="0" borderId="54" xfId="190" applyNumberFormat="1" applyFont="1" applyFill="1" applyBorder="1" applyAlignment="1">
      <alignment horizontal="center" vertical="center"/>
    </xf>
    <xf numFmtId="178" fontId="7" fillId="0" borderId="53" xfId="190" applyNumberFormat="1" applyFont="1" applyFill="1" applyBorder="1" applyAlignment="1" quotePrefix="1">
      <alignment horizontal="center" vertical="center"/>
    </xf>
    <xf numFmtId="178" fontId="7" fillId="0" borderId="54" xfId="190" applyNumberFormat="1" applyFont="1" applyFill="1" applyBorder="1" applyAlignment="1" quotePrefix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36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36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3" xfId="190" applyNumberFormat="1" applyFont="1" applyBorder="1" applyAlignment="1" quotePrefix="1">
      <alignment horizontal="center" vertical="center"/>
    </xf>
    <xf numFmtId="178" fontId="7" fillId="0" borderId="54" xfId="190" applyNumberFormat="1" applyFont="1" applyBorder="1" applyAlignment="1" quotePrefix="1">
      <alignment horizontal="center" vertical="center"/>
    </xf>
    <xf numFmtId="178" fontId="7" fillId="0" borderId="53" xfId="190" applyNumberFormat="1" applyFont="1" applyBorder="1" applyAlignment="1">
      <alignment horizontal="center" vertical="center"/>
    </xf>
    <xf numFmtId="178" fontId="7" fillId="0" borderId="54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1" customFormat="1" ht="16.5" customHeight="1" thickBot="1">
      <c r="A5" s="32" t="s">
        <v>49</v>
      </c>
      <c r="B5" s="30"/>
      <c r="F5" s="28"/>
      <c r="G5" s="28"/>
      <c r="H5" s="28"/>
      <c r="I5" s="28"/>
      <c r="J5" s="28"/>
      <c r="K5" s="29" t="s">
        <v>50</v>
      </c>
    </row>
    <row r="6" spans="1:11" s="9" customFormat="1" ht="27" customHeight="1">
      <c r="A6" s="96" t="s">
        <v>51</v>
      </c>
      <c r="B6" s="100" t="s">
        <v>52</v>
      </c>
      <c r="C6" s="101"/>
      <c r="D6" s="101"/>
      <c r="E6" s="102" t="s">
        <v>53</v>
      </c>
      <c r="F6" s="103"/>
      <c r="G6" s="103"/>
      <c r="H6" s="104"/>
      <c r="I6" s="93" t="s">
        <v>54</v>
      </c>
      <c r="J6" s="94"/>
      <c r="K6" s="95"/>
    </row>
    <row r="7" spans="1:11" s="9" customFormat="1" ht="29.25" customHeight="1">
      <c r="A7" s="97"/>
      <c r="B7" s="40" t="s">
        <v>55</v>
      </c>
      <c r="C7" s="40" t="s">
        <v>56</v>
      </c>
      <c r="D7" s="40" t="s">
        <v>57</v>
      </c>
      <c r="E7" s="40" t="s">
        <v>55</v>
      </c>
      <c r="F7" s="40" t="s">
        <v>59</v>
      </c>
      <c r="G7" s="40" t="s">
        <v>60</v>
      </c>
      <c r="H7" s="40" t="s">
        <v>61</v>
      </c>
      <c r="I7" s="40" t="s">
        <v>58</v>
      </c>
      <c r="J7" s="40" t="s">
        <v>59</v>
      </c>
      <c r="K7" s="41" t="s">
        <v>60</v>
      </c>
    </row>
    <row r="8" spans="1:12" ht="30.75" customHeight="1" thickBot="1">
      <c r="A8" s="42" t="s">
        <v>62</v>
      </c>
      <c r="B8" s="43">
        <f aca="true" t="shared" si="0" ref="B8:J8">SUM(B9:B19)</f>
        <v>37785</v>
      </c>
      <c r="C8" s="43">
        <f t="shared" si="0"/>
        <v>18357</v>
      </c>
      <c r="D8" s="43">
        <f t="shared" si="0"/>
        <v>19428</v>
      </c>
      <c r="E8" s="54">
        <f t="shared" si="0"/>
        <v>37219</v>
      </c>
      <c r="F8" s="55">
        <f t="shared" si="0"/>
        <v>18062</v>
      </c>
      <c r="G8" s="55">
        <f t="shared" si="0"/>
        <v>19157</v>
      </c>
      <c r="H8" s="55">
        <f t="shared" si="0"/>
        <v>20784</v>
      </c>
      <c r="I8" s="44">
        <f t="shared" si="0"/>
        <v>566</v>
      </c>
      <c r="J8" s="44">
        <f t="shared" si="0"/>
        <v>295</v>
      </c>
      <c r="K8" s="45">
        <f>SUM(K9:K19)</f>
        <v>271</v>
      </c>
      <c r="L8" s="10"/>
    </row>
    <row r="9" spans="1:12" ht="30.75" customHeight="1">
      <c r="A9" s="59" t="s">
        <v>63</v>
      </c>
      <c r="B9" s="56">
        <f aca="true" t="shared" si="1" ref="B9:B19">SUM(C9:D9)</f>
        <v>17772</v>
      </c>
      <c r="C9" s="57">
        <f>SUM(F9,J9)</f>
        <v>8625</v>
      </c>
      <c r="D9" s="57">
        <f>SUM(G9,K9)</f>
        <v>9147</v>
      </c>
      <c r="E9" s="58">
        <f aca="true" t="shared" si="2" ref="E9:E19">SUM(F9:G9)</f>
        <v>17613</v>
      </c>
      <c r="F9" s="75">
        <v>8560</v>
      </c>
      <c r="G9" s="75">
        <v>9053</v>
      </c>
      <c r="H9" s="91">
        <v>8729</v>
      </c>
      <c r="I9" s="78">
        <f aca="true" t="shared" si="3" ref="I9:I19">SUM(J9:K9)</f>
        <v>159</v>
      </c>
      <c r="J9" s="79">
        <v>65</v>
      </c>
      <c r="K9" s="80">
        <v>94</v>
      </c>
      <c r="L9" s="10"/>
    </row>
    <row r="10" spans="1:12" ht="30.75" customHeight="1">
      <c r="A10" s="24" t="s">
        <v>64</v>
      </c>
      <c r="B10" s="25">
        <f t="shared" si="1"/>
        <v>2058</v>
      </c>
      <c r="C10" s="57">
        <f aca="true" t="shared" si="4" ref="C10:C19">SUM(F10,J10)</f>
        <v>997</v>
      </c>
      <c r="D10" s="57">
        <f aca="true" t="shared" si="5" ref="D10:D19">SUM(G10,K10)</f>
        <v>1061</v>
      </c>
      <c r="E10" s="58">
        <f t="shared" si="2"/>
        <v>2043</v>
      </c>
      <c r="F10" s="76">
        <v>993</v>
      </c>
      <c r="G10" s="76">
        <v>1050</v>
      </c>
      <c r="H10" s="91">
        <v>1323</v>
      </c>
      <c r="I10" s="78">
        <f t="shared" si="3"/>
        <v>15</v>
      </c>
      <c r="J10" s="81">
        <v>4</v>
      </c>
      <c r="K10" s="82">
        <v>11</v>
      </c>
      <c r="L10" s="10"/>
    </row>
    <row r="11" spans="1:12" ht="30.75" customHeight="1">
      <c r="A11" s="24" t="s">
        <v>65</v>
      </c>
      <c r="B11" s="25">
        <f t="shared" si="1"/>
        <v>1496</v>
      </c>
      <c r="C11" s="57">
        <f t="shared" si="4"/>
        <v>753</v>
      </c>
      <c r="D11" s="57">
        <f t="shared" si="5"/>
        <v>743</v>
      </c>
      <c r="E11" s="58">
        <f t="shared" si="2"/>
        <v>1476</v>
      </c>
      <c r="F11" s="76">
        <v>742</v>
      </c>
      <c r="G11" s="76">
        <v>734</v>
      </c>
      <c r="H11" s="91">
        <v>986</v>
      </c>
      <c r="I11" s="78">
        <f t="shared" si="3"/>
        <v>20</v>
      </c>
      <c r="J11" s="81">
        <v>11</v>
      </c>
      <c r="K11" s="82">
        <v>9</v>
      </c>
      <c r="L11" s="10"/>
    </row>
    <row r="12" spans="1:12" ht="30.75" customHeight="1">
      <c r="A12" s="24" t="s">
        <v>66</v>
      </c>
      <c r="B12" s="25">
        <f t="shared" si="1"/>
        <v>1635</v>
      </c>
      <c r="C12" s="57">
        <f t="shared" si="4"/>
        <v>788</v>
      </c>
      <c r="D12" s="57">
        <f t="shared" si="5"/>
        <v>847</v>
      </c>
      <c r="E12" s="58">
        <f t="shared" si="2"/>
        <v>1605</v>
      </c>
      <c r="F12" s="76">
        <v>767</v>
      </c>
      <c r="G12" s="76">
        <v>838</v>
      </c>
      <c r="H12" s="91">
        <v>1003</v>
      </c>
      <c r="I12" s="78">
        <f t="shared" si="3"/>
        <v>30</v>
      </c>
      <c r="J12" s="81">
        <v>21</v>
      </c>
      <c r="K12" s="82">
        <v>9</v>
      </c>
      <c r="L12" s="10"/>
    </row>
    <row r="13" spans="1:12" ht="30.75" customHeight="1">
      <c r="A13" s="24" t="s">
        <v>67</v>
      </c>
      <c r="B13" s="25">
        <f t="shared" si="1"/>
        <v>2341</v>
      </c>
      <c r="C13" s="57">
        <f t="shared" si="4"/>
        <v>1174</v>
      </c>
      <c r="D13" s="57">
        <f t="shared" si="5"/>
        <v>1167</v>
      </c>
      <c r="E13" s="58">
        <f t="shared" si="2"/>
        <v>2277</v>
      </c>
      <c r="F13" s="76">
        <v>1129</v>
      </c>
      <c r="G13" s="76">
        <v>1148</v>
      </c>
      <c r="H13" s="91">
        <v>1399</v>
      </c>
      <c r="I13" s="78">
        <f t="shared" si="3"/>
        <v>64</v>
      </c>
      <c r="J13" s="81">
        <v>45</v>
      </c>
      <c r="K13" s="82">
        <v>19</v>
      </c>
      <c r="L13" s="10"/>
    </row>
    <row r="14" spans="1:12" ht="30.75" customHeight="1">
      <c r="A14" s="24" t="s">
        <v>68</v>
      </c>
      <c r="B14" s="25">
        <f t="shared" si="1"/>
        <v>2055</v>
      </c>
      <c r="C14" s="57">
        <f t="shared" si="4"/>
        <v>1003</v>
      </c>
      <c r="D14" s="57">
        <f t="shared" si="5"/>
        <v>1052</v>
      </c>
      <c r="E14" s="58">
        <f t="shared" si="2"/>
        <v>2009</v>
      </c>
      <c r="F14" s="76">
        <v>970</v>
      </c>
      <c r="G14" s="76">
        <v>1039</v>
      </c>
      <c r="H14" s="91">
        <v>1195</v>
      </c>
      <c r="I14" s="78">
        <f t="shared" si="3"/>
        <v>46</v>
      </c>
      <c r="J14" s="81">
        <v>33</v>
      </c>
      <c r="K14" s="82">
        <v>13</v>
      </c>
      <c r="L14" s="10"/>
    </row>
    <row r="15" spans="1:12" ht="30.75" customHeight="1">
      <c r="A15" s="24" t="s">
        <v>69</v>
      </c>
      <c r="B15" s="25">
        <f t="shared" si="1"/>
        <v>4368</v>
      </c>
      <c r="C15" s="57">
        <f t="shared" si="4"/>
        <v>2064</v>
      </c>
      <c r="D15" s="57">
        <f t="shared" si="5"/>
        <v>2304</v>
      </c>
      <c r="E15" s="58">
        <f t="shared" si="2"/>
        <v>4284</v>
      </c>
      <c r="F15" s="76">
        <v>2004</v>
      </c>
      <c r="G15" s="76">
        <v>2280</v>
      </c>
      <c r="H15" s="91">
        <v>2552</v>
      </c>
      <c r="I15" s="78">
        <f t="shared" si="3"/>
        <v>84</v>
      </c>
      <c r="J15" s="81">
        <v>60</v>
      </c>
      <c r="K15" s="82">
        <v>24</v>
      </c>
      <c r="L15" s="10"/>
    </row>
    <row r="16" spans="1:12" ht="30.75" customHeight="1">
      <c r="A16" s="24" t="s">
        <v>70</v>
      </c>
      <c r="B16" s="25">
        <f t="shared" si="1"/>
        <v>1396</v>
      </c>
      <c r="C16" s="57">
        <f t="shared" si="4"/>
        <v>656</v>
      </c>
      <c r="D16" s="57">
        <f t="shared" si="5"/>
        <v>740</v>
      </c>
      <c r="E16" s="58">
        <f t="shared" si="2"/>
        <v>1358</v>
      </c>
      <c r="F16" s="76">
        <v>641</v>
      </c>
      <c r="G16" s="76">
        <v>717</v>
      </c>
      <c r="H16" s="91">
        <v>840</v>
      </c>
      <c r="I16" s="78">
        <f t="shared" si="3"/>
        <v>38</v>
      </c>
      <c r="J16" s="81">
        <v>15</v>
      </c>
      <c r="K16" s="82">
        <v>23</v>
      </c>
      <c r="L16" s="10"/>
    </row>
    <row r="17" spans="1:12" ht="30.75" customHeight="1">
      <c r="A17" s="24" t="s">
        <v>71</v>
      </c>
      <c r="B17" s="25">
        <f t="shared" si="1"/>
        <v>1821</v>
      </c>
      <c r="C17" s="57">
        <f t="shared" si="4"/>
        <v>855</v>
      </c>
      <c r="D17" s="57">
        <f t="shared" si="5"/>
        <v>966</v>
      </c>
      <c r="E17" s="58">
        <f t="shared" si="2"/>
        <v>1742</v>
      </c>
      <c r="F17" s="76">
        <v>826</v>
      </c>
      <c r="G17" s="76">
        <v>916</v>
      </c>
      <c r="H17" s="91">
        <v>1080</v>
      </c>
      <c r="I17" s="78">
        <f t="shared" si="3"/>
        <v>79</v>
      </c>
      <c r="J17" s="81">
        <v>29</v>
      </c>
      <c r="K17" s="82">
        <v>50</v>
      </c>
      <c r="L17" s="10"/>
    </row>
    <row r="18" spans="1:12" ht="30.75" customHeight="1">
      <c r="A18" s="24" t="s">
        <v>72</v>
      </c>
      <c r="B18" s="25">
        <f t="shared" si="1"/>
        <v>1551</v>
      </c>
      <c r="C18" s="57">
        <f t="shared" si="4"/>
        <v>799</v>
      </c>
      <c r="D18" s="57">
        <f t="shared" si="5"/>
        <v>752</v>
      </c>
      <c r="E18" s="58">
        <f t="shared" si="2"/>
        <v>1542</v>
      </c>
      <c r="F18" s="76">
        <v>797</v>
      </c>
      <c r="G18" s="76">
        <v>745</v>
      </c>
      <c r="H18" s="91">
        <v>933</v>
      </c>
      <c r="I18" s="78">
        <f t="shared" si="3"/>
        <v>9</v>
      </c>
      <c r="J18" s="81">
        <v>2</v>
      </c>
      <c r="K18" s="82">
        <v>7</v>
      </c>
      <c r="L18" s="10"/>
    </row>
    <row r="19" spans="1:12" ht="30.75" customHeight="1" thickBot="1">
      <c r="A19" s="26" t="s">
        <v>73</v>
      </c>
      <c r="B19" s="27">
        <f t="shared" si="1"/>
        <v>1292</v>
      </c>
      <c r="C19" s="62">
        <f t="shared" si="4"/>
        <v>643</v>
      </c>
      <c r="D19" s="62">
        <f t="shared" si="5"/>
        <v>649</v>
      </c>
      <c r="E19" s="60">
        <f t="shared" si="2"/>
        <v>1270</v>
      </c>
      <c r="F19" s="77">
        <v>633</v>
      </c>
      <c r="G19" s="77">
        <v>637</v>
      </c>
      <c r="H19" s="92">
        <v>744</v>
      </c>
      <c r="I19" s="85">
        <f t="shared" si="3"/>
        <v>22</v>
      </c>
      <c r="J19" s="83">
        <v>10</v>
      </c>
      <c r="K19" s="84">
        <v>12</v>
      </c>
      <c r="L19" s="10"/>
    </row>
    <row r="20" spans="9:11" ht="24" customHeight="1">
      <c r="I20" s="10"/>
      <c r="J20" s="10"/>
      <c r="K20" s="10"/>
    </row>
    <row r="22" ht="13.5">
      <c r="I22" s="21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A1" sqref="A1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8" t="s">
        <v>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" thickBot="1">
      <c r="A3" s="138" t="s">
        <v>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9.5" customHeight="1">
      <c r="A4" s="121" t="s">
        <v>44</v>
      </c>
      <c r="B4" s="134" t="s">
        <v>12</v>
      </c>
      <c r="C4" s="135"/>
      <c r="D4" s="134" t="s">
        <v>14</v>
      </c>
      <c r="E4" s="139"/>
      <c r="F4" s="139"/>
      <c r="G4" s="139"/>
      <c r="H4" s="139"/>
      <c r="I4" s="135"/>
      <c r="J4" s="134" t="s">
        <v>15</v>
      </c>
      <c r="K4" s="140"/>
    </row>
    <row r="5" spans="1:11" ht="19.5" customHeight="1">
      <c r="A5" s="123"/>
      <c r="B5" s="136"/>
      <c r="C5" s="137"/>
      <c r="D5" s="106" t="s">
        <v>13</v>
      </c>
      <c r="E5" s="106"/>
      <c r="F5" s="117" t="s">
        <v>16</v>
      </c>
      <c r="G5" s="118"/>
      <c r="H5" s="117" t="s">
        <v>17</v>
      </c>
      <c r="I5" s="118"/>
      <c r="J5" s="136"/>
      <c r="K5" s="141"/>
    </row>
    <row r="6" spans="1:11" s="1" customFormat="1" ht="21.75" customHeight="1">
      <c r="A6" s="46" t="s">
        <v>46</v>
      </c>
      <c r="B6" s="129">
        <f>B8-B7</f>
        <v>-34</v>
      </c>
      <c r="C6" s="129"/>
      <c r="D6" s="129">
        <f>D8-D7</f>
        <v>-75</v>
      </c>
      <c r="E6" s="129"/>
      <c r="F6" s="129">
        <f>F8-F7</f>
        <v>-43</v>
      </c>
      <c r="G6" s="129"/>
      <c r="H6" s="129">
        <f>H8-H7</f>
        <v>-32</v>
      </c>
      <c r="I6" s="129"/>
      <c r="J6" s="144"/>
      <c r="K6" s="145"/>
    </row>
    <row r="7" spans="1:11" ht="21.75" customHeight="1">
      <c r="A7" s="47" t="s">
        <v>18</v>
      </c>
      <c r="B7" s="154">
        <v>20818</v>
      </c>
      <c r="C7" s="155"/>
      <c r="D7" s="156">
        <v>37294</v>
      </c>
      <c r="E7" s="157"/>
      <c r="F7" s="148">
        <v>18105</v>
      </c>
      <c r="G7" s="149"/>
      <c r="H7" s="146">
        <v>19189</v>
      </c>
      <c r="I7" s="147"/>
      <c r="J7" s="142"/>
      <c r="K7" s="143"/>
    </row>
    <row r="8" spans="1:11" ht="21.75" customHeight="1" thickBot="1">
      <c r="A8" s="61" t="s">
        <v>19</v>
      </c>
      <c r="B8" s="150">
        <v>20784</v>
      </c>
      <c r="C8" s="151"/>
      <c r="D8" s="152">
        <v>37219</v>
      </c>
      <c r="E8" s="153"/>
      <c r="F8" s="130">
        <v>18062</v>
      </c>
      <c r="G8" s="131"/>
      <c r="H8" s="132">
        <v>19157</v>
      </c>
      <c r="I8" s="133"/>
      <c r="J8" s="127"/>
      <c r="K8" s="128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8" t="s">
        <v>76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3" ht="21.75" customHeight="1" thickBot="1">
      <c r="A12" s="116" t="s">
        <v>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M12" s="2" t="s">
        <v>45</v>
      </c>
    </row>
    <row r="13" spans="1:11" ht="21.75" customHeight="1">
      <c r="A13" s="121" t="s">
        <v>11</v>
      </c>
      <c r="B13" s="124" t="s">
        <v>20</v>
      </c>
      <c r="C13" s="124" t="s">
        <v>21</v>
      </c>
      <c r="D13" s="124"/>
      <c r="E13" s="124"/>
      <c r="F13" s="124"/>
      <c r="G13" s="124"/>
      <c r="H13" s="105" t="s">
        <v>22</v>
      </c>
      <c r="I13" s="105" t="s">
        <v>23</v>
      </c>
      <c r="J13" s="124" t="s">
        <v>24</v>
      </c>
      <c r="K13" s="125" t="s">
        <v>2</v>
      </c>
    </row>
    <row r="14" spans="1:11" ht="21.75" customHeight="1">
      <c r="A14" s="122"/>
      <c r="B14" s="106"/>
      <c r="C14" s="119" t="s">
        <v>25</v>
      </c>
      <c r="D14" s="117" t="s">
        <v>3</v>
      </c>
      <c r="E14" s="118"/>
      <c r="F14" s="106" t="s">
        <v>4</v>
      </c>
      <c r="G14" s="106"/>
      <c r="H14" s="106"/>
      <c r="I14" s="106"/>
      <c r="J14" s="106"/>
      <c r="K14" s="126"/>
    </row>
    <row r="15" spans="1:11" ht="21.75" customHeight="1">
      <c r="A15" s="123"/>
      <c r="B15" s="106"/>
      <c r="C15" s="120"/>
      <c r="D15" s="49" t="s">
        <v>0</v>
      </c>
      <c r="E15" s="49" t="s">
        <v>1</v>
      </c>
      <c r="F15" s="49" t="s">
        <v>5</v>
      </c>
      <c r="G15" s="49" t="s">
        <v>6</v>
      </c>
      <c r="H15" s="106"/>
      <c r="I15" s="106"/>
      <c r="J15" s="106"/>
      <c r="K15" s="126"/>
    </row>
    <row r="16" spans="1:11" s="1" customFormat="1" ht="21.75" customHeight="1">
      <c r="A16" s="50" t="s">
        <v>43</v>
      </c>
      <c r="B16" s="17">
        <f>B17-B18</f>
        <v>-75</v>
      </c>
      <c r="C16" s="17">
        <f>C17-C18</f>
        <v>-33</v>
      </c>
      <c r="D16" s="17">
        <f aca="true" t="shared" si="0" ref="D16:K16">D17-D18</f>
        <v>-19</v>
      </c>
      <c r="E16" s="17">
        <f t="shared" si="0"/>
        <v>-14</v>
      </c>
      <c r="F16" s="17">
        <f t="shared" si="0"/>
        <v>-13</v>
      </c>
      <c r="G16" s="17">
        <f t="shared" si="0"/>
        <v>-20</v>
      </c>
      <c r="H16" s="17">
        <f t="shared" si="0"/>
        <v>-44</v>
      </c>
      <c r="I16" s="17">
        <f t="shared" si="0"/>
        <v>2</v>
      </c>
      <c r="J16" s="17">
        <f t="shared" si="0"/>
        <v>0</v>
      </c>
      <c r="K16" s="18">
        <f t="shared" si="0"/>
        <v>0</v>
      </c>
    </row>
    <row r="17" spans="1:12" ht="21.75" customHeight="1">
      <c r="A17" s="47" t="s">
        <v>26</v>
      </c>
      <c r="B17" s="19">
        <f>SUM(C17,H17,I17:K17,J17)</f>
        <v>182</v>
      </c>
      <c r="C17" s="37">
        <f>SUM(D17:E17)</f>
        <v>170</v>
      </c>
      <c r="D17" s="33">
        <v>82</v>
      </c>
      <c r="E17" s="33">
        <v>88</v>
      </c>
      <c r="F17" s="33">
        <v>39</v>
      </c>
      <c r="G17" s="33">
        <v>92</v>
      </c>
      <c r="H17" s="33">
        <v>10</v>
      </c>
      <c r="I17" s="33">
        <v>2</v>
      </c>
      <c r="J17" s="33">
        <v>0</v>
      </c>
      <c r="K17" s="34">
        <v>0</v>
      </c>
      <c r="L17" s="14"/>
    </row>
    <row r="18" spans="1:11" ht="21.75" customHeight="1" thickBot="1">
      <c r="A18" s="48" t="s">
        <v>27</v>
      </c>
      <c r="B18" s="20">
        <f>SUM(C18,H18,K18,I18,J18)</f>
        <v>257</v>
      </c>
      <c r="C18" s="20">
        <f>SUM(D18:E18)</f>
        <v>203</v>
      </c>
      <c r="D18" s="35">
        <v>101</v>
      </c>
      <c r="E18" s="35">
        <v>102</v>
      </c>
      <c r="F18" s="35">
        <v>52</v>
      </c>
      <c r="G18" s="35">
        <v>112</v>
      </c>
      <c r="H18" s="35">
        <v>54</v>
      </c>
      <c r="I18" s="35">
        <v>0</v>
      </c>
      <c r="J18" s="35">
        <v>0</v>
      </c>
      <c r="K18" s="3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8" t="s">
        <v>48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ht="17.25" customHeight="1" thickBot="1">
      <c r="A22" s="5"/>
      <c r="B22" s="5"/>
      <c r="C22" s="5"/>
      <c r="D22" s="5"/>
      <c r="E22" s="5"/>
      <c r="F22" s="5"/>
      <c r="G22" s="107" t="s">
        <v>75</v>
      </c>
      <c r="H22" s="107"/>
      <c r="I22" s="107"/>
      <c r="J22" s="107"/>
      <c r="K22" s="107"/>
    </row>
    <row r="23" spans="1:11" ht="30" customHeight="1">
      <c r="A23" s="109" t="s">
        <v>28</v>
      </c>
      <c r="B23" s="111" t="s">
        <v>29</v>
      </c>
      <c r="C23" s="111" t="s">
        <v>30</v>
      </c>
      <c r="D23" s="111"/>
      <c r="E23" s="111"/>
      <c r="F23" s="111"/>
      <c r="G23" s="111"/>
      <c r="H23" s="111"/>
      <c r="I23" s="111"/>
      <c r="J23" s="111"/>
      <c r="K23" s="113"/>
    </row>
    <row r="24" spans="1:11" ht="30" customHeight="1" thickBot="1">
      <c r="A24" s="110"/>
      <c r="B24" s="112"/>
      <c r="C24" s="114" t="s">
        <v>31</v>
      </c>
      <c r="D24" s="115"/>
      <c r="E24" s="115"/>
      <c r="F24" s="115"/>
      <c r="G24" s="115"/>
      <c r="H24" s="115"/>
      <c r="I24" s="115"/>
      <c r="J24" s="115"/>
      <c r="K24" s="89" t="s">
        <v>32</v>
      </c>
    </row>
    <row r="25" spans="1:19" ht="30" customHeight="1">
      <c r="A25" s="110"/>
      <c r="B25" s="112"/>
      <c r="C25" s="6" t="s">
        <v>10</v>
      </c>
      <c r="D25" s="22" t="s">
        <v>29</v>
      </c>
      <c r="E25" s="23" t="s">
        <v>33</v>
      </c>
      <c r="F25" s="23" t="s">
        <v>34</v>
      </c>
      <c r="G25" s="23" t="s">
        <v>35</v>
      </c>
      <c r="H25" s="23" t="s">
        <v>36</v>
      </c>
      <c r="I25" s="23" t="s">
        <v>37</v>
      </c>
      <c r="J25" s="23" t="s">
        <v>38</v>
      </c>
      <c r="K25" s="90" t="s">
        <v>39</v>
      </c>
      <c r="S25" s="15"/>
    </row>
    <row r="26" spans="1:14" ht="30" customHeight="1">
      <c r="A26" s="51" t="s">
        <v>40</v>
      </c>
      <c r="B26" s="52">
        <f>SUM(C26:D26)</f>
        <v>37219</v>
      </c>
      <c r="C26" s="53">
        <f>SUM(C27:C28)</f>
        <v>3871</v>
      </c>
      <c r="D26" s="64">
        <f>SUM(E26:K26)</f>
        <v>33348</v>
      </c>
      <c r="E26" s="53">
        <f aca="true" t="shared" si="1" ref="E26:J26">E27+E28</f>
        <v>269</v>
      </c>
      <c r="F26" s="53">
        <f t="shared" si="1"/>
        <v>2446</v>
      </c>
      <c r="G26" s="53">
        <f t="shared" si="1"/>
        <v>2190</v>
      </c>
      <c r="H26" s="53">
        <f t="shared" si="1"/>
        <v>3792</v>
      </c>
      <c r="I26" s="53">
        <f t="shared" si="1"/>
        <v>6463</v>
      </c>
      <c r="J26" s="88">
        <f t="shared" si="1"/>
        <v>4323</v>
      </c>
      <c r="K26" s="63">
        <f>K27+K28</f>
        <v>13865</v>
      </c>
      <c r="N26" s="11"/>
    </row>
    <row r="27" spans="1:14" ht="30" customHeight="1">
      <c r="A27" s="12" t="s">
        <v>41</v>
      </c>
      <c r="B27" s="38">
        <f>SUM(C27+D27)</f>
        <v>18062</v>
      </c>
      <c r="C27" s="65">
        <v>1999</v>
      </c>
      <c r="D27" s="66">
        <f>SUM(E27:K27)</f>
        <v>16063</v>
      </c>
      <c r="E27" s="67">
        <v>160</v>
      </c>
      <c r="F27" s="71">
        <v>1393</v>
      </c>
      <c r="G27" s="71">
        <v>1153</v>
      </c>
      <c r="H27" s="72">
        <v>2017</v>
      </c>
      <c r="I27" s="71">
        <v>3477</v>
      </c>
      <c r="J27" s="71">
        <v>2248</v>
      </c>
      <c r="K27" s="86">
        <v>5615</v>
      </c>
      <c r="L27" s="16"/>
      <c r="N27" s="11"/>
    </row>
    <row r="28" spans="1:14" ht="30" customHeight="1" thickBot="1">
      <c r="A28" s="13" t="s">
        <v>42</v>
      </c>
      <c r="B28" s="39">
        <f>SUM(C28+D28)</f>
        <v>19157</v>
      </c>
      <c r="C28" s="68">
        <v>1872</v>
      </c>
      <c r="D28" s="69">
        <f>SUM(E28:K28)</f>
        <v>17285</v>
      </c>
      <c r="E28" s="70">
        <v>109</v>
      </c>
      <c r="F28" s="73">
        <v>1053</v>
      </c>
      <c r="G28" s="73">
        <v>1037</v>
      </c>
      <c r="H28" s="74">
        <v>1775</v>
      </c>
      <c r="I28" s="73">
        <v>2986</v>
      </c>
      <c r="J28" s="73">
        <v>2075</v>
      </c>
      <c r="K28" s="87">
        <v>8250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  <ignoredErrors>
    <ignoredError sqref="C17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2023-08-07T05:18:49Z</dcterms:modified>
  <cp:category/>
  <cp:version/>
  <cp:contentType/>
  <cp:contentStatus/>
</cp:coreProperties>
</file>