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3920" windowHeight="12450" activeTab="0"/>
  </bookViews>
  <sheets>
    <sheet name="월별인구현황(외국인 포함) " sheetId="1" r:id="rId1"/>
    <sheet name="인구이동" sheetId="2" r:id="rId2"/>
  </sheets>
  <definedNames>
    <definedName name="_xlnm.Print_Area" localSheetId="1">'인구이동'!$A$21:$K$28</definedName>
  </definedNames>
  <calcPr fullCalcOnLoad="1"/>
</workbook>
</file>

<file path=xl/sharedStrings.xml><?xml version="1.0" encoding="utf-8"?>
<sst xmlns="http://schemas.openxmlformats.org/spreadsheetml/2006/main" count="81" uniqueCount="77">
  <si>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</si>
  <si>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</si>
  <si>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</si>
  <si>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</si>
  <si>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</si>
  <si>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</si>
  <si>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</si>
  <si>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</si>
  <si>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</si>
  <si>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</si>
  <si>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</si>
  <si>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</si>
  <si>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</si>
  <si>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</si>
  <si>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</si>
  <si>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</si>
  <si>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</si>
  <si>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</si>
  <si>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</si>
  <si>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</si>
  <si>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</si>
  <si>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</si>
  <si>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</si>
  <si>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</si>
  <si>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</si>
  <si>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</si>
  <si>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</si>
  <si>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</si>
  <si>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</si>
  <si>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</si>
  <si>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</si>
  <si>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</si>
  <si>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</si>
  <si>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</si>
  <si>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</si>
  <si>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</si>
  <si>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</si>
  <si>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</si>
  <si>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</si>
  <si>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</si>
  <si>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</si>
  <si>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</si>
  <si>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</si>
  <si>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</si>
  <si>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</si>
  <si>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</si>
  <si>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</si>
  <si>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</si>
  <si>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</si>
  <si>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2020년 2월말 주민등록인구 및 외국인 현황</t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</si>
  <si>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</si>
  <si>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</si>
  <si>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</si>
  <si>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</si>
  <si>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</si>
  <si>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</si>
  <si>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</si>
  <si>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</si>
  <si>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</si>
  <si>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소계</t>
  </si>
  <si>
    <t>남</t>
  </si>
  <si>
    <t>여</t>
  </si>
  <si>
    <t>세대수</t>
  </si>
  <si>
    <t>합  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</si>
  <si>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</si>
  <si>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</si>
  <si>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</si>
  <si>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</si>
  <si>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</si>
  <si>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</si>
  <si>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</si>
  <si>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</si>
  <si>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</si>
  <si>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</si>
  <si>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</si>
  <si>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r>
      <t>주민등록에 의한 인구이동(2월)</t>
    </r>
    <r>
      <rPr>
        <sz val="12"/>
        <rFont val="돋움"/>
        <family val="3"/>
      </rPr>
      <t xml:space="preserve">(외국인 제외) </t>
    </r>
  </si>
  <si>
    <r>
      <t>(2020</t>
    </r>
    <r>
      <rPr>
        <sz val="11"/>
        <rFont val="돋움"/>
        <family val="3"/>
      </rPr>
      <t>.</t>
    </r>
    <r>
      <rPr>
        <sz val="11"/>
        <rFont val="돋움"/>
        <family val="3"/>
      </rPr>
      <t xml:space="preserve"> 02. 29. 현재, 단위:명)</t>
    </r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</si>
</sst>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73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sz val="8"/>
      <name val="맑은 고딕"/>
      <family val="3"/>
    </font>
    <font>
      <sz val="8"/>
      <name val="바탕"/>
      <family val="1"/>
    </font>
    <font>
      <b/>
      <sz val="10"/>
      <name val="바탕체"/>
      <family val="1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b/>
      <sz val="11"/>
      <color indexed="40"/>
      <name val="돋움"/>
      <family val="3"/>
    </font>
    <font>
      <b/>
      <sz val="20"/>
      <name val="함초롬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굴림체"/>
      <family val="3"/>
    </font>
    <font>
      <sz val="11"/>
      <color indexed="8"/>
      <name val="돋움"/>
      <family val="3"/>
    </font>
    <font>
      <b/>
      <sz val="11"/>
      <color indexed="10"/>
      <name val="바탕체"/>
      <family val="1"/>
    </font>
    <font>
      <b/>
      <sz val="12"/>
      <color indexed="8"/>
      <name val="맑은 고딕"/>
      <family val="3"/>
    </font>
    <font>
      <b/>
      <sz val="10"/>
      <color indexed="8"/>
      <name val="맑은 고딕"/>
      <family val="3"/>
    </font>
    <font>
      <b/>
      <sz val="12"/>
      <name val="맑은 고딕"/>
      <family val="3"/>
    </font>
    <font>
      <sz val="10"/>
      <color indexed="8"/>
      <name val="맑은 고딕"/>
      <family val="3"/>
    </font>
    <font>
      <sz val="12"/>
      <name val="맑은 고딕"/>
      <family val="3"/>
    </font>
    <font>
      <sz val="11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맑은 고딕"/>
      <family val="3"/>
    </font>
    <font>
      <sz val="10"/>
      <color theme="1"/>
      <name val="굴림체"/>
      <family val="3"/>
    </font>
    <font>
      <sz val="11"/>
      <color theme="1"/>
      <name val="돋움"/>
      <family val="3"/>
    </font>
    <font>
      <b/>
      <sz val="11"/>
      <color rgb="FFFF0000"/>
      <name val="바탕체"/>
      <family val="1"/>
    </font>
    <font>
      <b/>
      <sz val="12"/>
      <color indexed="8"/>
      <name val="Calibri"/>
      <family val="3"/>
    </font>
    <font>
      <b/>
      <sz val="10"/>
      <color indexed="8"/>
      <name val="Calibri"/>
      <family val="3"/>
    </font>
    <font>
      <b/>
      <sz val="12"/>
      <name val="Calibri"/>
      <family val="3"/>
    </font>
    <font>
      <sz val="10"/>
      <color theme="1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0"/>
      <color rgb="FF000000"/>
      <name val="굴림체"/>
      <family val="3"/>
    </font>
    <font>
      <sz val="10"/>
      <color indexed="8"/>
      <name val="Calibri"/>
      <family val="3"/>
    </font>
    <font>
      <b/>
      <sz val="10"/>
      <color theme="1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0" fillId="0" borderId="0">
      <alignment vertical="center"/>
      <protection/>
    </xf>
    <xf numFmtId="0" fontId="43" fillId="0" borderId="0">
      <alignment vertical="center"/>
      <protection/>
    </xf>
    <xf numFmtId="0" fontId="9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178" fontId="7" fillId="0" borderId="10" xfId="0" applyNumberFormat="1" applyFont="1" applyBorder="1" applyAlignment="1">
      <alignment horizontal="center" vertical="center"/>
    </xf>
    <xf numFmtId="178" fontId="7" fillId="34" borderId="11" xfId="0" applyNumberFormat="1" applyFont="1" applyFill="1" applyBorder="1" applyAlignment="1">
      <alignment horizontal="center" vertical="center" shrinkToFit="1"/>
    </xf>
    <xf numFmtId="0" fontId="10" fillId="0" borderId="0" xfId="75" applyFont="1" applyAlignment="1">
      <alignment/>
      <protection/>
    </xf>
    <xf numFmtId="0" fontId="13" fillId="0" borderId="0" xfId="75" applyFont="1" applyAlignment="1">
      <alignment horizontal="center" vertical="center"/>
      <protection/>
    </xf>
    <xf numFmtId="0" fontId="10" fillId="0" borderId="0" xfId="75" applyFont="1" applyAlignment="1">
      <alignment horizontal="center"/>
      <protection/>
    </xf>
    <xf numFmtId="41" fontId="10" fillId="0" borderId="0" xfId="75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34" borderId="13" xfId="0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8" fontId="7" fillId="0" borderId="1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8" fillId="37" borderId="10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179" fontId="61" fillId="0" borderId="10" xfId="0" applyNumberFormat="1" applyFont="1" applyBorder="1" applyAlignment="1">
      <alignment vertical="center"/>
    </xf>
    <xf numFmtId="179" fontId="61" fillId="0" borderId="17" xfId="0" applyNumberFormat="1" applyFont="1" applyBorder="1" applyAlignment="1">
      <alignment vertical="center"/>
    </xf>
    <xf numFmtId="179" fontId="62" fillId="0" borderId="10" xfId="0" applyNumberFormat="1" applyFont="1" applyBorder="1" applyAlignment="1">
      <alignment vertical="center"/>
    </xf>
    <xf numFmtId="179" fontId="62" fillId="0" borderId="17" xfId="0" applyNumberFormat="1" applyFont="1" applyBorder="1" applyAlignment="1">
      <alignment vertical="center"/>
    </xf>
    <xf numFmtId="0" fontId="63" fillId="0" borderId="0" xfId="75" applyFont="1" applyAlignment="1">
      <alignment/>
      <protection/>
    </xf>
    <xf numFmtId="178" fontId="7" fillId="34" borderId="11" xfId="0" applyNumberFormat="1" applyFont="1" applyFill="1" applyBorder="1" applyAlignment="1">
      <alignment horizontal="right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64" fillId="38" borderId="10" xfId="75" applyFont="1" applyFill="1" applyBorder="1" applyAlignment="1">
      <alignment horizontal="center" vertical="center"/>
      <protection/>
    </xf>
    <xf numFmtId="0" fontId="64" fillId="38" borderId="15" xfId="75" applyFont="1" applyFill="1" applyBorder="1" applyAlignment="1">
      <alignment horizontal="center" vertical="center"/>
      <protection/>
    </xf>
    <xf numFmtId="180" fontId="64" fillId="38" borderId="14" xfId="49" applyNumberFormat="1" applyFont="1" applyFill="1" applyBorder="1" applyAlignment="1">
      <alignment horizontal="center" vertical="center"/>
    </xf>
    <xf numFmtId="41" fontId="65" fillId="38" borderId="21" xfId="75" applyNumberFormat="1" applyFont="1" applyFill="1" applyBorder="1" applyAlignment="1">
      <alignment horizontal="center" vertical="center"/>
      <protection/>
    </xf>
    <xf numFmtId="0" fontId="66" fillId="0" borderId="18" xfId="75" applyFont="1" applyFill="1" applyBorder="1" applyAlignment="1">
      <alignment horizontal="center" vertical="center"/>
      <protection/>
    </xf>
    <xf numFmtId="179" fontId="67" fillId="0" borderId="19" xfId="94" applyNumberFormat="1" applyFont="1" applyBorder="1">
      <alignment vertical="center"/>
      <protection/>
    </xf>
    <xf numFmtId="179" fontId="67" fillId="0" borderId="19" xfId="0" applyNumberFormat="1" applyFont="1" applyBorder="1" applyAlignment="1">
      <alignment vertical="center"/>
    </xf>
    <xf numFmtId="0" fontId="66" fillId="0" borderId="13" xfId="75" applyFont="1" applyFill="1" applyBorder="1" applyAlignment="1">
      <alignment horizontal="center" vertical="center"/>
      <protection/>
    </xf>
    <xf numFmtId="179" fontId="67" fillId="0" borderId="10" xfId="94" applyNumberFormat="1" applyFont="1" applyBorder="1">
      <alignment vertical="center"/>
      <protection/>
    </xf>
    <xf numFmtId="179" fontId="67" fillId="0" borderId="10" xfId="0" applyNumberFormat="1" applyFont="1" applyBorder="1" applyAlignment="1">
      <alignment vertical="center"/>
    </xf>
    <xf numFmtId="0" fontId="66" fillId="0" borderId="14" xfId="75" applyFont="1" applyFill="1" applyBorder="1" applyAlignment="1">
      <alignment horizontal="center" vertical="center"/>
      <protection/>
    </xf>
    <xf numFmtId="179" fontId="67" fillId="0" borderId="17" xfId="94" applyNumberFormat="1" applyFont="1" applyBorder="1">
      <alignment vertical="center"/>
      <protection/>
    </xf>
    <xf numFmtId="179" fontId="67" fillId="0" borderId="17" xfId="0" applyNumberFormat="1" applyFont="1" applyBorder="1" applyAlignment="1">
      <alignment vertical="center"/>
    </xf>
    <xf numFmtId="0" fontId="68" fillId="0" borderId="0" xfId="75" applyFont="1" applyBorder="1" applyAlignment="1">
      <alignment horizontal="right" vertical="center"/>
      <protection/>
    </xf>
    <xf numFmtId="0" fontId="69" fillId="0" borderId="0" xfId="75" applyFont="1" applyBorder="1" applyAlignment="1">
      <alignment horizontal="right" vertical="center"/>
      <protection/>
    </xf>
    <xf numFmtId="0" fontId="66" fillId="0" borderId="0" xfId="75" applyFont="1" applyBorder="1" applyAlignment="1">
      <alignment vertical="center"/>
      <protection/>
    </xf>
    <xf numFmtId="0" fontId="68" fillId="0" borderId="0" xfId="75" applyFont="1" applyAlignment="1">
      <alignment/>
      <protection/>
    </xf>
    <xf numFmtId="179" fontId="70" fillId="0" borderId="10" xfId="0" applyNumberFormat="1" applyFont="1" applyFill="1" applyBorder="1" applyAlignment="1">
      <alignment vertical="center"/>
    </xf>
    <xf numFmtId="179" fontId="62" fillId="0" borderId="11" xfId="0" applyNumberFormat="1" applyFont="1" applyBorder="1" applyAlignment="1">
      <alignment vertical="center"/>
    </xf>
    <xf numFmtId="179" fontId="62" fillId="0" borderId="22" xfId="0" applyNumberFormat="1" applyFont="1" applyBorder="1" applyAlignment="1">
      <alignment vertical="center"/>
    </xf>
    <xf numFmtId="178" fontId="7" fillId="34" borderId="16" xfId="0" applyNumberFormat="1" applyFont="1" applyFill="1" applyBorder="1" applyAlignment="1">
      <alignment horizontal="center" vertical="center" shrinkToFit="1"/>
    </xf>
    <xf numFmtId="178" fontId="7" fillId="34" borderId="23" xfId="0" applyNumberFormat="1" applyFont="1" applyFill="1" applyBorder="1" applyAlignment="1">
      <alignment horizontal="center" vertical="center" shrinkToFit="1"/>
    </xf>
    <xf numFmtId="178" fontId="7" fillId="34" borderId="15" xfId="0" applyNumberFormat="1" applyFont="1" applyFill="1" applyBorder="1" applyAlignment="1">
      <alignment horizontal="right" vertical="center" shrinkToFit="1"/>
    </xf>
    <xf numFmtId="178" fontId="7" fillId="0" borderId="13" xfId="0" applyNumberFormat="1" applyFont="1" applyBorder="1" applyAlignment="1">
      <alignment horizontal="center" vertical="center"/>
    </xf>
    <xf numFmtId="179" fontId="61" fillId="0" borderId="15" xfId="0" applyNumberFormat="1" applyFont="1" applyBorder="1" applyAlignment="1">
      <alignment vertical="center"/>
    </xf>
    <xf numFmtId="178" fontId="7" fillId="0" borderId="14" xfId="0" applyNumberFormat="1" applyFont="1" applyBorder="1" applyAlignment="1">
      <alignment horizontal="center" vertical="center"/>
    </xf>
    <xf numFmtId="179" fontId="70" fillId="0" borderId="17" xfId="0" applyNumberFormat="1" applyFont="1" applyFill="1" applyBorder="1" applyAlignment="1">
      <alignment vertical="center"/>
    </xf>
    <xf numFmtId="179" fontId="61" fillId="0" borderId="24" xfId="0" applyNumberFormat="1" applyFont="1" applyBorder="1" applyAlignment="1">
      <alignment vertical="center"/>
    </xf>
    <xf numFmtId="0" fontId="68" fillId="0" borderId="0" xfId="75" applyFont="1" applyBorder="1" applyAlignment="1">
      <alignment horizontal="center" vertical="center"/>
      <protection/>
    </xf>
    <xf numFmtId="0" fontId="62" fillId="37" borderId="10" xfId="0" applyFont="1" applyFill="1" applyBorder="1" applyAlignment="1">
      <alignment horizontal="center" vertical="center"/>
    </xf>
    <xf numFmtId="0" fontId="62" fillId="37" borderId="15" xfId="0" applyFont="1" applyFill="1" applyBorder="1" applyAlignment="1">
      <alignment horizontal="center" vertical="center"/>
    </xf>
    <xf numFmtId="0" fontId="62" fillId="37" borderId="17" xfId="0" applyFont="1" applyFill="1" applyBorder="1" applyAlignment="1">
      <alignment horizontal="center" vertical="center"/>
    </xf>
    <xf numFmtId="0" fontId="62" fillId="37" borderId="24" xfId="0" applyFont="1" applyFill="1" applyBorder="1" applyAlignment="1">
      <alignment horizontal="center" vertical="center"/>
    </xf>
    <xf numFmtId="41" fontId="65" fillId="38" borderId="17" xfId="49" applyFont="1" applyFill="1" applyBorder="1" applyAlignment="1">
      <alignment horizontal="right" vertical="center"/>
    </xf>
    <xf numFmtId="41" fontId="65" fillId="38" borderId="24" xfId="49" applyFont="1" applyFill="1" applyBorder="1" applyAlignment="1">
      <alignment horizontal="right" vertical="center"/>
    </xf>
    <xf numFmtId="41" fontId="65" fillId="39" borderId="25" xfId="49" applyFont="1" applyFill="1" applyBorder="1" applyAlignment="1">
      <alignment horizontal="right" vertical="center"/>
    </xf>
    <xf numFmtId="41" fontId="71" fillId="39" borderId="26" xfId="49" applyFont="1" applyFill="1" applyBorder="1" applyAlignment="1">
      <alignment horizontal="right" vertical="center"/>
    </xf>
    <xf numFmtId="41" fontId="71" fillId="39" borderId="20" xfId="49" applyFont="1" applyFill="1" applyBorder="1" applyAlignment="1">
      <alignment horizontal="right" vertical="center"/>
    </xf>
    <xf numFmtId="41" fontId="65" fillId="39" borderId="10" xfId="49" applyFont="1" applyFill="1" applyBorder="1" applyAlignment="1">
      <alignment horizontal="right" vertical="center"/>
    </xf>
    <xf numFmtId="41" fontId="71" fillId="39" borderId="11" xfId="49" applyFont="1" applyFill="1" applyBorder="1" applyAlignment="1">
      <alignment horizontal="right" vertical="center"/>
    </xf>
    <xf numFmtId="41" fontId="71" fillId="39" borderId="15" xfId="49" applyFont="1" applyFill="1" applyBorder="1" applyAlignment="1">
      <alignment horizontal="right" vertical="center"/>
    </xf>
    <xf numFmtId="41" fontId="65" fillId="39" borderId="17" xfId="49" applyFont="1" applyFill="1" applyBorder="1" applyAlignment="1">
      <alignment horizontal="right" vertical="center"/>
    </xf>
    <xf numFmtId="41" fontId="71" fillId="39" borderId="17" xfId="49" applyFont="1" applyFill="1" applyBorder="1" applyAlignment="1">
      <alignment horizontal="right" vertical="center"/>
    </xf>
    <xf numFmtId="41" fontId="71" fillId="39" borderId="24" xfId="49" applyFont="1" applyFill="1" applyBorder="1" applyAlignment="1">
      <alignment horizontal="right" vertical="center"/>
    </xf>
    <xf numFmtId="179" fontId="61" fillId="0" borderId="27" xfId="0" applyNumberFormat="1" applyFont="1" applyBorder="1" applyAlignment="1">
      <alignment vertical="center"/>
    </xf>
    <xf numFmtId="179" fontId="72" fillId="38" borderId="17" xfId="0" applyNumberFormat="1" applyFont="1" applyFill="1" applyBorder="1" applyAlignment="1">
      <alignment vertical="center"/>
    </xf>
    <xf numFmtId="0" fontId="7" fillId="37" borderId="10" xfId="0" applyFont="1" applyFill="1" applyBorder="1" applyAlignment="1">
      <alignment horizontal="center" vertical="center"/>
    </xf>
    <xf numFmtId="0" fontId="66" fillId="38" borderId="19" xfId="75" applyFont="1" applyFill="1" applyBorder="1" applyAlignment="1">
      <alignment horizontal="center" vertical="center" wrapText="1"/>
      <protection/>
    </xf>
    <xf numFmtId="0" fontId="66" fillId="38" borderId="19" xfId="75" applyFont="1" applyFill="1" applyBorder="1" applyAlignment="1">
      <alignment horizontal="center" vertical="center"/>
      <protection/>
    </xf>
    <xf numFmtId="0" fontId="66" fillId="38" borderId="20" xfId="75" applyFont="1" applyFill="1" applyBorder="1" applyAlignment="1">
      <alignment horizontal="center" vertical="center"/>
      <protection/>
    </xf>
    <xf numFmtId="0" fontId="64" fillId="38" borderId="18" xfId="75" applyFont="1" applyFill="1" applyBorder="1" applyAlignment="1">
      <alignment horizontal="center" vertical="center" wrapText="1"/>
      <protection/>
    </xf>
    <xf numFmtId="0" fontId="64" fillId="38" borderId="13" xfId="75" applyFont="1" applyFill="1" applyBorder="1" applyAlignment="1">
      <alignment horizontal="center" vertical="center"/>
      <protection/>
    </xf>
    <xf numFmtId="0" fontId="64" fillId="38" borderId="19" xfId="75" applyFont="1" applyFill="1" applyBorder="1" applyAlignment="1">
      <alignment horizontal="center" vertical="center"/>
      <protection/>
    </xf>
    <xf numFmtId="0" fontId="64" fillId="38" borderId="19" xfId="75" applyFont="1" applyFill="1" applyBorder="1" applyAlignment="1">
      <alignment horizontal="center" vertical="center" wrapText="1"/>
      <protection/>
    </xf>
    <xf numFmtId="0" fontId="17" fillId="0" borderId="0" xfId="75" applyFont="1" applyAlignment="1">
      <alignment horizontal="center" vertical="center"/>
      <protection/>
    </xf>
    <xf numFmtId="0" fontId="13" fillId="0" borderId="0" xfId="75" applyFont="1" applyAlignment="1">
      <alignment horizontal="center" vertical="center"/>
      <protection/>
    </xf>
    <xf numFmtId="0" fontId="7" fillId="33" borderId="1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28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/>
    </xf>
    <xf numFmtId="0" fontId="7" fillId="33" borderId="11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176" fontId="7" fillId="0" borderId="22" xfId="48" applyNumberFormat="1" applyFont="1" applyBorder="1" applyAlignment="1">
      <alignment horizontal="center" vertical="center"/>
    </xf>
    <xf numFmtId="176" fontId="7" fillId="0" borderId="32" xfId="48" applyNumberFormat="1" applyFont="1" applyBorder="1" applyAlignment="1">
      <alignment horizontal="center" vertical="center"/>
    </xf>
    <xf numFmtId="177" fontId="8" fillId="0" borderId="10" xfId="48" applyNumberFormat="1" applyFont="1" applyBorder="1" applyAlignment="1">
      <alignment horizontal="center" vertical="center"/>
    </xf>
    <xf numFmtId="178" fontId="7" fillId="0" borderId="33" xfId="50" applyNumberFormat="1" applyFont="1" applyFill="1" applyBorder="1" applyAlignment="1">
      <alignment horizontal="center" vertical="center"/>
    </xf>
    <xf numFmtId="178" fontId="7" fillId="0" borderId="34" xfId="50" applyNumberFormat="1" applyFont="1" applyFill="1" applyBorder="1" applyAlignment="1">
      <alignment horizontal="center" vertical="center"/>
    </xf>
    <xf numFmtId="178" fontId="7" fillId="0" borderId="33" xfId="50" applyNumberFormat="1" applyFont="1" applyFill="1" applyBorder="1" applyAlignment="1" quotePrefix="1">
      <alignment horizontal="center" vertical="center"/>
    </xf>
    <xf numFmtId="178" fontId="7" fillId="0" borderId="34" xfId="50" applyNumberFormat="1" applyFont="1" applyFill="1" applyBorder="1" applyAlignment="1" quotePrefix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0" fontId="7" fillId="35" borderId="38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39" xfId="0" applyFont="1" applyFill="1" applyBorder="1" applyAlignment="1">
      <alignment horizontal="center" vertical="center"/>
    </xf>
    <xf numFmtId="0" fontId="7" fillId="35" borderId="40" xfId="0" applyFont="1" applyFill="1" applyBorder="1" applyAlignment="1">
      <alignment horizontal="center" vertical="center"/>
    </xf>
    <xf numFmtId="0" fontId="7" fillId="35" borderId="41" xfId="0" applyFont="1" applyFill="1" applyBorder="1" applyAlignment="1">
      <alignment horizontal="center" vertical="center"/>
    </xf>
    <xf numFmtId="176" fontId="14" fillId="0" borderId="11" xfId="48" applyNumberFormat="1" applyFont="1" applyBorder="1" applyAlignment="1">
      <alignment horizontal="center" vertical="center"/>
    </xf>
    <xf numFmtId="176" fontId="14" fillId="0" borderId="16" xfId="48" applyNumberFormat="1" applyFont="1" applyBorder="1" applyAlignment="1" quotePrefix="1">
      <alignment horizontal="center" vertical="center"/>
    </xf>
    <xf numFmtId="177" fontId="16" fillId="0" borderId="11" xfId="48" applyNumberFormat="1" applyFont="1" applyBorder="1" applyAlignment="1">
      <alignment horizontal="center" vertical="center"/>
    </xf>
    <xf numFmtId="177" fontId="16" fillId="0" borderId="16" xfId="48" applyNumberFormat="1" applyFont="1" applyBorder="1" applyAlignment="1">
      <alignment horizontal="center" vertical="center"/>
    </xf>
    <xf numFmtId="178" fontId="7" fillId="0" borderId="33" xfId="50" applyNumberFormat="1" applyFont="1" applyBorder="1" applyAlignment="1" quotePrefix="1">
      <alignment horizontal="center" vertical="center"/>
    </xf>
    <xf numFmtId="178" fontId="7" fillId="0" borderId="34" xfId="50" applyNumberFormat="1" applyFont="1" applyBorder="1" applyAlignment="1" quotePrefix="1">
      <alignment horizontal="center" vertical="center"/>
    </xf>
    <xf numFmtId="178" fontId="7" fillId="0" borderId="33" xfId="50" applyNumberFormat="1" applyFont="1" applyBorder="1" applyAlignment="1">
      <alignment horizontal="center" vertical="center"/>
    </xf>
    <xf numFmtId="178" fontId="7" fillId="0" borderId="34" xfId="50" applyNumberFormat="1" applyFont="1" applyBorder="1" applyAlignment="1">
      <alignment horizontal="center" vertical="center"/>
    </xf>
  </cellXfs>
  <cellStyles count="8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10" xfId="64"/>
    <cellStyle name="표준 11" xfId="65"/>
    <cellStyle name="표준 12" xfId="66"/>
    <cellStyle name="표준 13" xfId="67"/>
    <cellStyle name="표준 14" xfId="68"/>
    <cellStyle name="표준 15" xfId="69"/>
    <cellStyle name="표준 16" xfId="70"/>
    <cellStyle name="표준 17" xfId="71"/>
    <cellStyle name="표준 18" xfId="72"/>
    <cellStyle name="표준 19" xfId="73"/>
    <cellStyle name="표준 2" xfId="74"/>
    <cellStyle name="표준 2_9월말 주민등록인구 및 외국인 현황" xfId="75"/>
    <cellStyle name="표준 20" xfId="76"/>
    <cellStyle name="표준 21" xfId="77"/>
    <cellStyle name="표준 22" xfId="78"/>
    <cellStyle name="표준 23" xfId="79"/>
    <cellStyle name="표준 24" xfId="80"/>
    <cellStyle name="표준 25" xfId="81"/>
    <cellStyle name="표준 26" xfId="82"/>
    <cellStyle name="표준 27" xfId="83"/>
    <cellStyle name="표준 28" xfId="84"/>
    <cellStyle name="표준 29" xfId="85"/>
    <cellStyle name="표준 3" xfId="86"/>
    <cellStyle name="표준 30" xfId="87"/>
    <cellStyle name="표준 31" xfId="88"/>
    <cellStyle name="표준 32" xfId="89"/>
    <cellStyle name="표준 33" xfId="90"/>
    <cellStyle name="표준 34" xfId="91"/>
    <cellStyle name="표준 4" xfId="92"/>
    <cellStyle name="표준 5" xfId="93"/>
    <cellStyle name="표준 6" xfId="94"/>
    <cellStyle name="표준 7" xfId="95"/>
    <cellStyle name="표준 8" xfId="96"/>
    <cellStyle name="표준 9" xfId="97"/>
    <cellStyle name="Hyperlink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95" zoomScaleNormal="95" zoomScalePageLayoutView="0" workbookViewId="0" topLeftCell="A1">
      <selection activeCell="A1" sqref="A1:K3"/>
    </sheetView>
  </sheetViews>
  <sheetFormatPr defaultColWidth="9.33203125" defaultRowHeight="12"/>
  <cols>
    <col min="1" max="1" width="14" style="10" customWidth="1"/>
    <col min="2" max="2" width="13.5" style="10" customWidth="1"/>
    <col min="3" max="3" width="13.83203125" style="10" customWidth="1"/>
    <col min="4" max="4" width="13.66015625" style="10" customWidth="1"/>
    <col min="5" max="6" width="14.16015625" style="10" customWidth="1"/>
    <col min="7" max="7" width="14" style="10" customWidth="1"/>
    <col min="8" max="8" width="14.5" style="10" customWidth="1"/>
    <col min="9" max="9" width="11.66015625" style="10" customWidth="1"/>
    <col min="10" max="10" width="11.5" style="10" customWidth="1"/>
    <col min="11" max="11" width="11.33203125" style="10" customWidth="1"/>
    <col min="12" max="12" width="23.66015625" style="10" customWidth="1"/>
    <col min="13" max="16384" width="9.33203125" style="10" customWidth="1"/>
  </cols>
  <sheetData>
    <row r="1" spans="1:11" ht="7.5" customHeight="1">
      <c r="A1" s="97" t="s">
        <v>49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0.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29.2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5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s="59" customFormat="1" ht="16.5" customHeight="1" thickBot="1">
      <c r="A5" s="71" t="s">
        <v>50</v>
      </c>
      <c r="B5" s="58"/>
      <c r="F5" s="56"/>
      <c r="G5" s="56"/>
      <c r="H5" s="56"/>
      <c r="I5" s="56"/>
      <c r="J5" s="56"/>
      <c r="K5" s="57" t="s">
        <v>51</v>
      </c>
    </row>
    <row r="6" spans="1:11" s="12" customFormat="1" ht="27" customHeight="1">
      <c r="A6" s="93" t="s">
        <v>52</v>
      </c>
      <c r="B6" s="95" t="s">
        <v>53</v>
      </c>
      <c r="C6" s="95"/>
      <c r="D6" s="95"/>
      <c r="E6" s="96" t="s">
        <v>54</v>
      </c>
      <c r="F6" s="96"/>
      <c r="G6" s="96"/>
      <c r="H6" s="96"/>
      <c r="I6" s="90" t="s">
        <v>55</v>
      </c>
      <c r="J6" s="91"/>
      <c r="K6" s="92"/>
    </row>
    <row r="7" spans="1:11" s="12" customFormat="1" ht="29.25" customHeight="1">
      <c r="A7" s="94"/>
      <c r="B7" s="43" t="s">
        <v>56</v>
      </c>
      <c r="C7" s="43" t="s">
        <v>57</v>
      </c>
      <c r="D7" s="43" t="s">
        <v>58</v>
      </c>
      <c r="E7" s="43" t="s">
        <v>59</v>
      </c>
      <c r="F7" s="43" t="s">
        <v>60</v>
      </c>
      <c r="G7" s="43" t="s">
        <v>61</v>
      </c>
      <c r="H7" s="43" t="s">
        <v>62</v>
      </c>
      <c r="I7" s="43" t="s">
        <v>59</v>
      </c>
      <c r="J7" s="43" t="s">
        <v>60</v>
      </c>
      <c r="K7" s="44" t="s">
        <v>61</v>
      </c>
    </row>
    <row r="8" spans="1:12" ht="30.75" customHeight="1" thickBot="1">
      <c r="A8" s="45" t="s">
        <v>63</v>
      </c>
      <c r="B8" s="46">
        <f>SUM(B9:B19)</f>
        <v>39988</v>
      </c>
      <c r="C8" s="46">
        <f>SUM(C9:C19)</f>
        <v>19330</v>
      </c>
      <c r="D8" s="46">
        <f>SUM(D9:D19)</f>
        <v>20658</v>
      </c>
      <c r="E8" s="88">
        <v>39499</v>
      </c>
      <c r="F8" s="88">
        <v>19055</v>
      </c>
      <c r="G8" s="88">
        <v>20444</v>
      </c>
      <c r="H8" s="88">
        <v>20427</v>
      </c>
      <c r="I8" s="76">
        <f>SUM(I9:I19)</f>
        <v>489</v>
      </c>
      <c r="J8" s="76">
        <f>SUM(J9:J19)</f>
        <v>275</v>
      </c>
      <c r="K8" s="77">
        <f>SUM(K9:K19)</f>
        <v>214</v>
      </c>
      <c r="L8" s="13"/>
    </row>
    <row r="9" spans="1:12" ht="30.75" customHeight="1">
      <c r="A9" s="47" t="s">
        <v>64</v>
      </c>
      <c r="B9" s="48">
        <f>SUM(C9:D9)</f>
        <v>18809</v>
      </c>
      <c r="C9" s="49">
        <f>SUM(F9,J9)</f>
        <v>9126</v>
      </c>
      <c r="D9" s="49">
        <f>SUM(G9,K9)</f>
        <v>9683</v>
      </c>
      <c r="E9" s="87">
        <v>18621</v>
      </c>
      <c r="F9" s="87">
        <v>9042</v>
      </c>
      <c r="G9" s="87">
        <v>9579</v>
      </c>
      <c r="H9" s="87">
        <v>8495</v>
      </c>
      <c r="I9" s="78">
        <f>SUM(J9:K9)</f>
        <v>188</v>
      </c>
      <c r="J9" s="79">
        <v>84</v>
      </c>
      <c r="K9" s="80">
        <v>104</v>
      </c>
      <c r="L9" s="13"/>
    </row>
    <row r="10" spans="1:12" ht="30.75" customHeight="1">
      <c r="A10" s="50" t="s">
        <v>65</v>
      </c>
      <c r="B10" s="51">
        <f>SUM(C10:D10)</f>
        <v>2207</v>
      </c>
      <c r="C10" s="52">
        <f aca="true" t="shared" si="0" ref="C10:D19">SUM(F10,J10)</f>
        <v>1050</v>
      </c>
      <c r="D10" s="52">
        <f t="shared" si="0"/>
        <v>1157</v>
      </c>
      <c r="E10" s="34">
        <v>2194</v>
      </c>
      <c r="F10" s="34">
        <v>1045</v>
      </c>
      <c r="G10" s="34">
        <v>1149</v>
      </c>
      <c r="H10" s="34">
        <v>1315</v>
      </c>
      <c r="I10" s="81">
        <f>SUM(J10:K10)</f>
        <v>13</v>
      </c>
      <c r="J10" s="82">
        <v>5</v>
      </c>
      <c r="K10" s="83">
        <v>8</v>
      </c>
      <c r="L10" s="13"/>
    </row>
    <row r="11" spans="1:12" ht="30.75" customHeight="1">
      <c r="A11" s="50" t="s">
        <v>66</v>
      </c>
      <c r="B11" s="51">
        <f aca="true" t="shared" si="1" ref="B11:B19">SUM(C11:D11)</f>
        <v>1618</v>
      </c>
      <c r="C11" s="52">
        <f t="shared" si="0"/>
        <v>805</v>
      </c>
      <c r="D11" s="52">
        <f t="shared" si="0"/>
        <v>813</v>
      </c>
      <c r="E11" s="34">
        <v>1604</v>
      </c>
      <c r="F11" s="34">
        <v>801</v>
      </c>
      <c r="G11" s="34">
        <v>803</v>
      </c>
      <c r="H11" s="34">
        <v>987</v>
      </c>
      <c r="I11" s="81">
        <f aca="true" t="shared" si="2" ref="I11:I18">SUM(J11:K11)</f>
        <v>14</v>
      </c>
      <c r="J11" s="82">
        <v>4</v>
      </c>
      <c r="K11" s="83">
        <v>10</v>
      </c>
      <c r="L11" s="13"/>
    </row>
    <row r="12" spans="1:12" ht="30.75" customHeight="1">
      <c r="A12" s="50" t="s">
        <v>67</v>
      </c>
      <c r="B12" s="51">
        <f t="shared" si="1"/>
        <v>1733</v>
      </c>
      <c r="C12" s="52">
        <f>SUM(F12,J12)</f>
        <v>812</v>
      </c>
      <c r="D12" s="52">
        <f t="shared" si="0"/>
        <v>921</v>
      </c>
      <c r="E12" s="34">
        <v>1701</v>
      </c>
      <c r="F12" s="34">
        <v>790</v>
      </c>
      <c r="G12" s="34">
        <v>911</v>
      </c>
      <c r="H12" s="34">
        <v>1009</v>
      </c>
      <c r="I12" s="81">
        <f t="shared" si="2"/>
        <v>32</v>
      </c>
      <c r="J12" s="82">
        <v>22</v>
      </c>
      <c r="K12" s="83">
        <v>10</v>
      </c>
      <c r="L12" s="13"/>
    </row>
    <row r="13" spans="1:12" ht="30.75" customHeight="1">
      <c r="A13" s="50" t="s">
        <v>68</v>
      </c>
      <c r="B13" s="51">
        <f t="shared" si="1"/>
        <v>2520</v>
      </c>
      <c r="C13" s="52">
        <f t="shared" si="0"/>
        <v>1274</v>
      </c>
      <c r="D13" s="52">
        <f t="shared" si="0"/>
        <v>1246</v>
      </c>
      <c r="E13" s="34">
        <v>2428</v>
      </c>
      <c r="F13" s="34">
        <v>1198</v>
      </c>
      <c r="G13" s="34">
        <v>1230</v>
      </c>
      <c r="H13" s="34">
        <v>1335</v>
      </c>
      <c r="I13" s="81">
        <f t="shared" si="2"/>
        <v>92</v>
      </c>
      <c r="J13" s="82">
        <v>76</v>
      </c>
      <c r="K13" s="83">
        <v>16</v>
      </c>
      <c r="L13" s="13"/>
    </row>
    <row r="14" spans="1:12" ht="30.75" customHeight="1">
      <c r="A14" s="50" t="s">
        <v>69</v>
      </c>
      <c r="B14" s="51">
        <f t="shared" si="1"/>
        <v>2114</v>
      </c>
      <c r="C14" s="52">
        <f t="shared" si="0"/>
        <v>1028</v>
      </c>
      <c r="D14" s="52">
        <f t="shared" si="0"/>
        <v>1086</v>
      </c>
      <c r="E14" s="34">
        <v>2081</v>
      </c>
      <c r="F14" s="34">
        <v>1004</v>
      </c>
      <c r="G14" s="34">
        <v>1077</v>
      </c>
      <c r="H14" s="34">
        <v>1154</v>
      </c>
      <c r="I14" s="81">
        <f t="shared" si="2"/>
        <v>33</v>
      </c>
      <c r="J14" s="82">
        <v>24</v>
      </c>
      <c r="K14" s="83">
        <v>9</v>
      </c>
      <c r="L14" s="13"/>
    </row>
    <row r="15" spans="1:12" ht="30.75" customHeight="1">
      <c r="A15" s="50" t="s">
        <v>70</v>
      </c>
      <c r="B15" s="51">
        <f t="shared" si="1"/>
        <v>4687</v>
      </c>
      <c r="C15" s="52">
        <f t="shared" si="0"/>
        <v>2236</v>
      </c>
      <c r="D15" s="52">
        <f t="shared" si="0"/>
        <v>2451</v>
      </c>
      <c r="E15" s="34">
        <v>4617</v>
      </c>
      <c r="F15" s="34">
        <v>2189</v>
      </c>
      <c r="G15" s="34">
        <v>2428</v>
      </c>
      <c r="H15" s="34">
        <v>2600</v>
      </c>
      <c r="I15" s="81">
        <f t="shared" si="2"/>
        <v>70</v>
      </c>
      <c r="J15" s="82">
        <v>47</v>
      </c>
      <c r="K15" s="83">
        <v>23</v>
      </c>
      <c r="L15" s="13"/>
    </row>
    <row r="16" spans="1:12" ht="30.75" customHeight="1">
      <c r="A16" s="50" t="s">
        <v>71</v>
      </c>
      <c r="B16" s="51">
        <f t="shared" si="1"/>
        <v>1480</v>
      </c>
      <c r="C16" s="52">
        <f t="shared" si="0"/>
        <v>704</v>
      </c>
      <c r="D16" s="52">
        <f t="shared" si="0"/>
        <v>776</v>
      </c>
      <c r="E16" s="34">
        <v>1467</v>
      </c>
      <c r="F16" s="34">
        <v>700</v>
      </c>
      <c r="G16" s="34">
        <v>767</v>
      </c>
      <c r="H16" s="34">
        <v>847</v>
      </c>
      <c r="I16" s="81">
        <f t="shared" si="2"/>
        <v>13</v>
      </c>
      <c r="J16" s="82">
        <v>4</v>
      </c>
      <c r="K16" s="83">
        <v>9</v>
      </c>
      <c r="L16" s="13"/>
    </row>
    <row r="17" spans="1:12" ht="30.75" customHeight="1">
      <c r="A17" s="50" t="s">
        <v>72</v>
      </c>
      <c r="B17" s="51">
        <f t="shared" si="1"/>
        <v>1877</v>
      </c>
      <c r="C17" s="52">
        <f t="shared" si="0"/>
        <v>875</v>
      </c>
      <c r="D17" s="52">
        <f t="shared" si="0"/>
        <v>1002</v>
      </c>
      <c r="E17" s="34">
        <v>1862</v>
      </c>
      <c r="F17" s="34">
        <v>869</v>
      </c>
      <c r="G17" s="34">
        <v>993</v>
      </c>
      <c r="H17" s="34">
        <v>1056</v>
      </c>
      <c r="I17" s="81">
        <f t="shared" si="2"/>
        <v>15</v>
      </c>
      <c r="J17" s="82">
        <v>6</v>
      </c>
      <c r="K17" s="83">
        <v>9</v>
      </c>
      <c r="L17" s="13"/>
    </row>
    <row r="18" spans="1:12" ht="30.75" customHeight="1">
      <c r="A18" s="50" t="s">
        <v>73</v>
      </c>
      <c r="B18" s="51">
        <f t="shared" si="1"/>
        <v>1579</v>
      </c>
      <c r="C18" s="52">
        <f t="shared" si="0"/>
        <v>771</v>
      </c>
      <c r="D18" s="52">
        <f t="shared" si="0"/>
        <v>808</v>
      </c>
      <c r="E18" s="34">
        <v>1567</v>
      </c>
      <c r="F18" s="34">
        <v>770</v>
      </c>
      <c r="G18" s="34">
        <v>797</v>
      </c>
      <c r="H18" s="34">
        <v>896</v>
      </c>
      <c r="I18" s="81">
        <f t="shared" si="2"/>
        <v>12</v>
      </c>
      <c r="J18" s="82">
        <v>1</v>
      </c>
      <c r="K18" s="83">
        <v>11</v>
      </c>
      <c r="L18" s="13"/>
    </row>
    <row r="19" spans="1:12" ht="30.75" customHeight="1" thickBot="1">
      <c r="A19" s="53" t="s">
        <v>74</v>
      </c>
      <c r="B19" s="54">
        <f t="shared" si="1"/>
        <v>1364</v>
      </c>
      <c r="C19" s="55">
        <f t="shared" si="0"/>
        <v>649</v>
      </c>
      <c r="D19" s="55">
        <f t="shared" si="0"/>
        <v>715</v>
      </c>
      <c r="E19" s="35">
        <v>1357</v>
      </c>
      <c r="F19" s="35">
        <v>647</v>
      </c>
      <c r="G19" s="35">
        <v>710</v>
      </c>
      <c r="H19" s="35">
        <v>733</v>
      </c>
      <c r="I19" s="84">
        <f>SUM(J19:K19)</f>
        <v>7</v>
      </c>
      <c r="J19" s="85">
        <v>2</v>
      </c>
      <c r="K19" s="86">
        <v>5</v>
      </c>
      <c r="L19" s="13"/>
    </row>
    <row r="20" spans="9:11" ht="24" customHeight="1">
      <c r="I20" s="13"/>
      <c r="J20" s="13"/>
      <c r="K20" s="13"/>
    </row>
    <row r="22" ht="13.5">
      <c r="I22" s="38"/>
    </row>
  </sheetData>
  <sheetProtection/>
  <mergeCells count="5">
    <mergeCell ref="I6:K6"/>
    <mergeCell ref="A6:A7"/>
    <mergeCell ref="B6:D6"/>
    <mergeCell ref="E6:H6"/>
    <mergeCell ref="A1:K3"/>
  </mergeCells>
  <printOptions/>
  <pageMargins left="0.2" right="0.2" top="0.4724409448818898" bottom="0.4724409448818898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5"/>
  <sheetViews>
    <sheetView zoomScale="90" zoomScaleNormal="90" zoomScalePageLayoutView="0" workbookViewId="0" topLeftCell="A1">
      <selection activeCell="A2" sqref="A2:K2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102" t="s">
        <v>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15" thickBot="1">
      <c r="A3" s="136" t="s">
        <v>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19.5" customHeight="1">
      <c r="A4" s="128" t="s">
        <v>44</v>
      </c>
      <c r="B4" s="130" t="s">
        <v>12</v>
      </c>
      <c r="C4" s="131"/>
      <c r="D4" s="130" t="s">
        <v>14</v>
      </c>
      <c r="E4" s="138"/>
      <c r="F4" s="138"/>
      <c r="G4" s="138"/>
      <c r="H4" s="138"/>
      <c r="I4" s="131"/>
      <c r="J4" s="130" t="s">
        <v>15</v>
      </c>
      <c r="K4" s="139"/>
    </row>
    <row r="5" spans="1:11" ht="19.5" customHeight="1">
      <c r="A5" s="129"/>
      <c r="B5" s="132"/>
      <c r="C5" s="133"/>
      <c r="D5" s="137" t="s">
        <v>13</v>
      </c>
      <c r="E5" s="137"/>
      <c r="F5" s="134" t="s">
        <v>16</v>
      </c>
      <c r="G5" s="135"/>
      <c r="H5" s="134" t="s">
        <v>17</v>
      </c>
      <c r="I5" s="135"/>
      <c r="J5" s="132"/>
      <c r="K5" s="140"/>
    </row>
    <row r="6" spans="1:11" s="1" customFormat="1" ht="21.75" customHeight="1">
      <c r="A6" s="15" t="s">
        <v>46</v>
      </c>
      <c r="B6" s="123">
        <f>B8-B7</f>
        <v>21</v>
      </c>
      <c r="C6" s="123"/>
      <c r="D6" s="123">
        <f>D8-D7</f>
        <v>-56</v>
      </c>
      <c r="E6" s="123"/>
      <c r="F6" s="123">
        <f>F8-F7</f>
        <v>-3</v>
      </c>
      <c r="G6" s="123"/>
      <c r="H6" s="123">
        <f>H8-H7</f>
        <v>-53</v>
      </c>
      <c r="I6" s="123"/>
      <c r="J6" s="143"/>
      <c r="K6" s="144"/>
    </row>
    <row r="7" spans="1:11" ht="21.75" customHeight="1" thickBot="1">
      <c r="A7" s="16" t="s">
        <v>18</v>
      </c>
      <c r="B7" s="145">
        <v>20406</v>
      </c>
      <c r="C7" s="146"/>
      <c r="D7" s="147">
        <v>39555</v>
      </c>
      <c r="E7" s="148"/>
      <c r="F7" s="124">
        <v>19058</v>
      </c>
      <c r="G7" s="125"/>
      <c r="H7" s="126">
        <v>20497</v>
      </c>
      <c r="I7" s="127"/>
      <c r="J7" s="141"/>
      <c r="K7" s="142"/>
    </row>
    <row r="8" spans="1:11" ht="21.75" customHeight="1" thickBot="1">
      <c r="A8" s="17" t="s">
        <v>19</v>
      </c>
      <c r="B8" s="145">
        <v>20427</v>
      </c>
      <c r="C8" s="146"/>
      <c r="D8" s="147">
        <v>39499</v>
      </c>
      <c r="E8" s="148"/>
      <c r="F8" s="124">
        <v>19055</v>
      </c>
      <c r="G8" s="125"/>
      <c r="H8" s="126">
        <v>20444</v>
      </c>
      <c r="I8" s="127"/>
      <c r="J8" s="121"/>
      <c r="K8" s="122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102" t="s">
        <v>75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</row>
    <row r="12" spans="1:13" ht="21.75" customHeight="1" thickBot="1">
      <c r="A12" s="110" t="s">
        <v>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M12" s="2" t="s">
        <v>45</v>
      </c>
    </row>
    <row r="13" spans="1:11" ht="21.75" customHeight="1">
      <c r="A13" s="115" t="s">
        <v>11</v>
      </c>
      <c r="B13" s="118" t="s">
        <v>20</v>
      </c>
      <c r="C13" s="118" t="s">
        <v>21</v>
      </c>
      <c r="D13" s="118"/>
      <c r="E13" s="118"/>
      <c r="F13" s="118"/>
      <c r="G13" s="118"/>
      <c r="H13" s="99" t="s">
        <v>22</v>
      </c>
      <c r="I13" s="99" t="s">
        <v>23</v>
      </c>
      <c r="J13" s="118" t="s">
        <v>24</v>
      </c>
      <c r="K13" s="119" t="s">
        <v>2</v>
      </c>
    </row>
    <row r="14" spans="1:11" ht="21.75" customHeight="1">
      <c r="A14" s="116"/>
      <c r="B14" s="100"/>
      <c r="C14" s="113" t="s">
        <v>25</v>
      </c>
      <c r="D14" s="111" t="s">
        <v>3</v>
      </c>
      <c r="E14" s="112"/>
      <c r="F14" s="100" t="s">
        <v>4</v>
      </c>
      <c r="G14" s="100"/>
      <c r="H14" s="100"/>
      <c r="I14" s="100"/>
      <c r="J14" s="100"/>
      <c r="K14" s="120"/>
    </row>
    <row r="15" spans="1:11" ht="21.75" customHeight="1">
      <c r="A15" s="117"/>
      <c r="B15" s="100"/>
      <c r="C15" s="114"/>
      <c r="D15" s="6" t="s">
        <v>0</v>
      </c>
      <c r="E15" s="6" t="s">
        <v>1</v>
      </c>
      <c r="F15" s="6" t="s">
        <v>5</v>
      </c>
      <c r="G15" s="6" t="s">
        <v>6</v>
      </c>
      <c r="H15" s="100"/>
      <c r="I15" s="100"/>
      <c r="J15" s="100"/>
      <c r="K15" s="120"/>
    </row>
    <row r="16" spans="1:11" s="1" customFormat="1" ht="21.75" customHeight="1">
      <c r="A16" s="18" t="s">
        <v>43</v>
      </c>
      <c r="B16" s="30">
        <f>B17-B18</f>
        <v>-56</v>
      </c>
      <c r="C16" s="30">
        <f>C17-C18</f>
        <v>-22</v>
      </c>
      <c r="D16" s="30">
        <f aca="true" t="shared" si="0" ref="D16:K16">D17-D18</f>
        <v>18</v>
      </c>
      <c r="E16" s="30">
        <f t="shared" si="0"/>
        <v>-40</v>
      </c>
      <c r="F16" s="30">
        <f t="shared" si="0"/>
        <v>-36</v>
      </c>
      <c r="G16" s="30">
        <f t="shared" si="0"/>
        <v>14</v>
      </c>
      <c r="H16" s="30">
        <f t="shared" si="0"/>
        <v>-34</v>
      </c>
      <c r="I16" s="30">
        <f t="shared" si="0"/>
        <v>0</v>
      </c>
      <c r="J16" s="30">
        <f t="shared" si="0"/>
        <v>0</v>
      </c>
      <c r="K16" s="31">
        <f t="shared" si="0"/>
        <v>0</v>
      </c>
    </row>
    <row r="17" spans="1:12" ht="21.75" customHeight="1">
      <c r="A17" s="19" t="s">
        <v>26</v>
      </c>
      <c r="B17" s="32">
        <f>SUM(C17+H17+I17+J17+K17)</f>
        <v>338</v>
      </c>
      <c r="C17" s="89">
        <f>SUM(D17:E17)</f>
        <v>331</v>
      </c>
      <c r="D17" s="72">
        <v>196</v>
      </c>
      <c r="E17" s="72">
        <v>135</v>
      </c>
      <c r="F17" s="72">
        <v>144</v>
      </c>
      <c r="G17" s="72">
        <v>187</v>
      </c>
      <c r="H17" s="72">
        <v>7</v>
      </c>
      <c r="I17" s="72">
        <v>0</v>
      </c>
      <c r="J17" s="72">
        <v>0</v>
      </c>
      <c r="K17" s="73">
        <v>0</v>
      </c>
      <c r="L17" s="27"/>
    </row>
    <row r="18" spans="1:11" ht="21.75" customHeight="1" thickBot="1">
      <c r="A18" s="20" t="s">
        <v>27</v>
      </c>
      <c r="B18" s="33">
        <f>SUM(C18,H18,I18,J18,K18)</f>
        <v>394</v>
      </c>
      <c r="C18" s="33">
        <f>SUM(D18+E18)</f>
        <v>353</v>
      </c>
      <c r="D18" s="74">
        <v>178</v>
      </c>
      <c r="E18" s="74">
        <v>175</v>
      </c>
      <c r="F18" s="74">
        <v>180</v>
      </c>
      <c r="G18" s="74">
        <v>173</v>
      </c>
      <c r="H18" s="74">
        <v>41</v>
      </c>
      <c r="I18" s="74">
        <v>0</v>
      </c>
      <c r="J18" s="74">
        <v>0</v>
      </c>
      <c r="K18" s="75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102" t="s">
        <v>48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</row>
    <row r="22" spans="1:11" ht="17.25" customHeight="1" thickBot="1">
      <c r="A22" s="5"/>
      <c r="B22" s="5"/>
      <c r="C22" s="5"/>
      <c r="D22" s="5"/>
      <c r="E22" s="5"/>
      <c r="F22" s="5"/>
      <c r="G22" s="101" t="s">
        <v>76</v>
      </c>
      <c r="H22" s="101"/>
      <c r="I22" s="101"/>
      <c r="J22" s="101"/>
      <c r="K22" s="101"/>
    </row>
    <row r="23" spans="1:11" ht="30" customHeight="1">
      <c r="A23" s="103" t="s">
        <v>28</v>
      </c>
      <c r="B23" s="105" t="s">
        <v>29</v>
      </c>
      <c r="C23" s="105" t="s">
        <v>30</v>
      </c>
      <c r="D23" s="105"/>
      <c r="E23" s="105"/>
      <c r="F23" s="105"/>
      <c r="G23" s="105"/>
      <c r="H23" s="105"/>
      <c r="I23" s="105"/>
      <c r="J23" s="105"/>
      <c r="K23" s="107"/>
    </row>
    <row r="24" spans="1:11" ht="30" customHeight="1" thickBot="1">
      <c r="A24" s="104"/>
      <c r="B24" s="106"/>
      <c r="C24" s="108" t="s">
        <v>31</v>
      </c>
      <c r="D24" s="109"/>
      <c r="E24" s="109"/>
      <c r="F24" s="109"/>
      <c r="G24" s="109"/>
      <c r="H24" s="109"/>
      <c r="I24" s="109"/>
      <c r="J24" s="109"/>
      <c r="K24" s="21" t="s">
        <v>32</v>
      </c>
    </row>
    <row r="25" spans="1:19" ht="30" customHeight="1">
      <c r="A25" s="104"/>
      <c r="B25" s="106"/>
      <c r="C25" s="7" t="s">
        <v>10</v>
      </c>
      <c r="D25" s="40" t="s">
        <v>29</v>
      </c>
      <c r="E25" s="41" t="s">
        <v>33</v>
      </c>
      <c r="F25" s="41" t="s">
        <v>34</v>
      </c>
      <c r="G25" s="41" t="s">
        <v>35</v>
      </c>
      <c r="H25" s="41" t="s">
        <v>36</v>
      </c>
      <c r="I25" s="41" t="s">
        <v>37</v>
      </c>
      <c r="J25" s="42" t="s">
        <v>38</v>
      </c>
      <c r="K25" s="22" t="s">
        <v>39</v>
      </c>
      <c r="S25" s="28"/>
    </row>
    <row r="26" spans="1:14" ht="30" customHeight="1">
      <c r="A26" s="23" t="s">
        <v>40</v>
      </c>
      <c r="B26" s="9">
        <f>SUM(B27:B28)</f>
        <v>39499</v>
      </c>
      <c r="C26" s="9">
        <f>SUM(C27:C28)</f>
        <v>4616</v>
      </c>
      <c r="D26" s="64">
        <f>SUM(D27:D28)</f>
        <v>21985</v>
      </c>
      <c r="E26" s="39">
        <f aca="true" t="shared" si="1" ref="E26:K26">E27+E28</f>
        <v>401</v>
      </c>
      <c r="F26" s="39">
        <f t="shared" si="1"/>
        <v>3254</v>
      </c>
      <c r="G26" s="39">
        <f t="shared" si="1"/>
        <v>2758</v>
      </c>
      <c r="H26" s="39">
        <f t="shared" si="1"/>
        <v>4607</v>
      </c>
      <c r="I26" s="39">
        <f t="shared" si="1"/>
        <v>7063</v>
      </c>
      <c r="J26" s="65">
        <f t="shared" si="1"/>
        <v>3902</v>
      </c>
      <c r="K26" s="63">
        <f t="shared" si="1"/>
        <v>12898</v>
      </c>
      <c r="N26" s="14"/>
    </row>
    <row r="27" spans="1:14" ht="30" customHeight="1">
      <c r="A27" s="24" t="s">
        <v>41</v>
      </c>
      <c r="B27" s="8">
        <f>SUM(C27:D27,K27)</f>
        <v>19055</v>
      </c>
      <c r="C27" s="61">
        <v>2364</v>
      </c>
      <c r="D27" s="66">
        <f>SUM(E27:J27)</f>
        <v>11696</v>
      </c>
      <c r="E27" s="36">
        <v>202</v>
      </c>
      <c r="F27" s="34">
        <v>1865</v>
      </c>
      <c r="G27" s="34">
        <v>1434</v>
      </c>
      <c r="H27" s="60">
        <v>2528</v>
      </c>
      <c r="I27" s="34">
        <v>3736</v>
      </c>
      <c r="J27" s="67">
        <v>1931</v>
      </c>
      <c r="K27" s="67">
        <v>4995</v>
      </c>
      <c r="L27" s="29"/>
      <c r="N27" s="14"/>
    </row>
    <row r="28" spans="1:14" ht="30" customHeight="1" thickBot="1">
      <c r="A28" s="25" t="s">
        <v>42</v>
      </c>
      <c r="B28" s="26">
        <f>SUM(C28:D28,K28)</f>
        <v>20444</v>
      </c>
      <c r="C28" s="62">
        <v>2252</v>
      </c>
      <c r="D28" s="68">
        <f>SUM(E28:J28)</f>
        <v>10289</v>
      </c>
      <c r="E28" s="37">
        <v>199</v>
      </c>
      <c r="F28" s="35">
        <v>1389</v>
      </c>
      <c r="G28" s="35">
        <v>1324</v>
      </c>
      <c r="H28" s="69">
        <v>2079</v>
      </c>
      <c r="I28" s="35">
        <v>3327</v>
      </c>
      <c r="J28" s="70">
        <v>1971</v>
      </c>
      <c r="K28" s="70">
        <v>7903</v>
      </c>
      <c r="N28" s="14"/>
    </row>
    <row r="29" ht="14.25">
      <c r="N29" s="14"/>
    </row>
    <row r="30" spans="4:14" ht="14.25">
      <c r="D30" s="14"/>
      <c r="N30" s="14"/>
    </row>
    <row r="31" ht="14.25">
      <c r="D31" s="14"/>
    </row>
    <row r="32" ht="13.5" customHeight="1"/>
    <row r="35" ht="14.25">
      <c r="K35" s="2" t="s">
        <v>47</v>
      </c>
    </row>
  </sheetData>
  <sheetProtection/>
  <mergeCells count="42">
    <mergeCell ref="A11:K11"/>
    <mergeCell ref="J7:K7"/>
    <mergeCell ref="J6:K6"/>
    <mergeCell ref="F6:G6"/>
    <mergeCell ref="H7:I7"/>
    <mergeCell ref="F7:G7"/>
    <mergeCell ref="B8:C8"/>
    <mergeCell ref="D8:E8"/>
    <mergeCell ref="B7:C7"/>
    <mergeCell ref="D7:E7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J8:K8"/>
    <mergeCell ref="B6:C6"/>
    <mergeCell ref="D6:E6"/>
    <mergeCell ref="H6:I6"/>
    <mergeCell ref="F8:G8"/>
    <mergeCell ref="H8:I8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I13:I15"/>
    <mergeCell ref="G22:K22"/>
    <mergeCell ref="A21:K21"/>
    <mergeCell ref="A23:A25"/>
    <mergeCell ref="B23:B25"/>
    <mergeCell ref="C23:K23"/>
    <mergeCell ref="C24:J24"/>
  </mergeCells>
  <printOptions horizontalCentered="1"/>
  <pageMargins left="0.16" right="0.17" top="0.7874015748031497" bottom="0.984251968503937" header="0.5905511811023623" footer="0.5118110236220472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user</cp:lastModifiedBy>
  <cp:lastPrinted>2018-08-13T07:42:06Z</cp:lastPrinted>
  <dcterms:created xsi:type="dcterms:W3CDTF">2001-04-10T00:32:56Z</dcterms:created>
  <dcterms:modified xsi:type="dcterms:W3CDTF">2020-03-09T05:19:11Z</dcterms:modified>
  <cp:category/>
  <cp:version/>
  <cp:contentType/>
  <cp:contentStatus/>
</cp:coreProperties>
</file>