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<sst xmlns="http://schemas.openxmlformats.org/spreadsheetml/2006/main" count="81" uniqueCount="73">
  <si>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</si>
  <si>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</si>
  <si>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</si>
  <si>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</si>
  <si>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</si>
  <si>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</si>
  <si>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</si>
  <si>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</si>
  <si>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</si>
  <si>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</si>
  <si>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</si>
  <si>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</si>
  <si>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</si>
  <si>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</si>
  <si>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</si>
  <si>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</si>
  <si>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</si>
  <si>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</si>
  <si>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</si>
  <si>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</si>
  <si>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</si>
  <si>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</si>
  <si>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</si>
  <si>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</si>
  <si>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</si>
  <si>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</si>
  <si>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</si>
  <si>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</si>
  <si>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</si>
  <si>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</si>
  <si>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</si>
  <si>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</si>
  <si>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</si>
  <si>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</si>
  <si>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</si>
  <si>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</si>
  <si>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</si>
  <si>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</si>
  <si>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</si>
  <si>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</si>
  <si>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</si>
  <si>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</si>
  <si>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</si>
  <si>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</si>
  <si>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</si>
  <si>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</si>
  <si>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</si>
  <si>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</si>
  <si>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</si>
  <si>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</si>
  <si>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</si>
  <si>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</si>
  <si>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</si>
  <si>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</si>
  <si>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</si>
  <si>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</si>
  <si>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</si>
  <si>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</si>
  <si>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</si>
  <si>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</si>
  <si>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</si>
  <si>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</si>
  <si>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</si>
  <si>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</si>
  <si>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</si>
  <si>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</si>
  <si>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</si>
  <si>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</si>
  <si>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</si>
  <si>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</si>
  <si>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6월말 주민등록인구 및 외국인 현황</t>
  </si>
  <si>
    <r>
      <t>주민등록에 의한 인구이동(6월)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</si>
  <si>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6. 30.현재,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</si>
</sst>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2" xfId="75" applyNumberFormat="1" applyFont="1" applyFill="1" applyBorder="1" applyAlignment="1">
      <alignment horizontal="center" vertical="center"/>
      <protection/>
    </xf>
    <xf numFmtId="41" fontId="65" fillId="38" borderId="22" xfId="75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6" fillId="0" borderId="19" xfId="75" applyFont="1" applyFill="1" applyBorder="1" applyAlignment="1">
      <alignment horizontal="center" vertical="center"/>
      <protection/>
    </xf>
    <xf numFmtId="179" fontId="67" fillId="0" borderId="20" xfId="83" applyNumberFormat="1" applyFont="1" applyBorder="1">
      <alignment vertical="center"/>
      <protection/>
    </xf>
    <xf numFmtId="179" fontId="67" fillId="0" borderId="20" xfId="0" applyNumberFormat="1" applyFont="1" applyBorder="1" applyAlignment="1">
      <alignment vertical="center"/>
    </xf>
    <xf numFmtId="179" fontId="67" fillId="0" borderId="20" xfId="64" applyNumberFormat="1" applyFont="1" applyBorder="1">
      <alignment vertical="center"/>
      <protection/>
    </xf>
    <xf numFmtId="179" fontId="67" fillId="0" borderId="20" xfId="65" applyNumberFormat="1" applyFont="1" applyBorder="1">
      <alignment vertical="center"/>
      <protection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83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179" fontId="67" fillId="0" borderId="10" xfId="64" applyNumberFormat="1" applyFont="1" applyBorder="1">
      <alignment vertical="center"/>
      <protection/>
    </xf>
    <xf numFmtId="179" fontId="67" fillId="0" borderId="10" xfId="65" applyNumberFormat="1" applyFont="1" applyBorder="1">
      <alignment vertical="center"/>
      <protection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83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179" fontId="67" fillId="0" borderId="17" xfId="64" applyNumberFormat="1" applyFont="1" applyBorder="1">
      <alignment vertical="center"/>
      <protection/>
    </xf>
    <xf numFmtId="179" fontId="67" fillId="0" borderId="17" xfId="65" applyNumberFormat="1" applyFont="1" applyBorder="1">
      <alignment vertical="center"/>
      <protection/>
    </xf>
    <xf numFmtId="41" fontId="65" fillId="39" borderId="23" xfId="49" applyFont="1" applyFill="1" applyBorder="1" applyAlignment="1">
      <alignment horizontal="right" vertical="center"/>
    </xf>
    <xf numFmtId="41" fontId="68" fillId="39" borderId="24" xfId="49" applyFont="1" applyFill="1" applyBorder="1" applyAlignment="1">
      <alignment horizontal="right" vertical="center"/>
    </xf>
    <xf numFmtId="41" fontId="68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8" fillId="39" borderId="11" xfId="49" applyFont="1" applyFill="1" applyBorder="1" applyAlignment="1">
      <alignment horizontal="right" vertical="center"/>
    </xf>
    <xf numFmtId="41" fontId="68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8" fillId="39" borderId="17" xfId="49" applyFont="1" applyFill="1" applyBorder="1" applyAlignment="1">
      <alignment horizontal="right" vertical="center"/>
    </xf>
    <xf numFmtId="41" fontId="68" fillId="39" borderId="18" xfId="49" applyFont="1" applyFill="1" applyBorder="1" applyAlignment="1">
      <alignment horizontal="right" vertical="center"/>
    </xf>
    <xf numFmtId="0" fontId="69" fillId="0" borderId="0" xfId="75" applyFont="1" applyBorder="1" applyAlignment="1">
      <alignment horizontal="right" vertical="center"/>
      <protection/>
    </xf>
    <xf numFmtId="0" fontId="70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9" fillId="0" borderId="0" xfId="75" applyFont="1" applyAlignment="1">
      <alignment/>
      <protection/>
    </xf>
    <xf numFmtId="179" fontId="71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5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1" fillId="0" borderId="17" xfId="0" applyNumberFormat="1" applyFont="1" applyFill="1" applyBorder="1" applyAlignment="1">
      <alignment vertical="center"/>
    </xf>
    <xf numFmtId="179" fontId="61" fillId="0" borderId="18" xfId="0" applyNumberFormat="1" applyFont="1" applyBorder="1" applyAlignment="1">
      <alignment vertical="center"/>
    </xf>
    <xf numFmtId="0" fontId="69" fillId="0" borderId="0" xfId="75" applyFont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 wrapText="1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6" fillId="38" borderId="21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25" xfId="50" applyNumberFormat="1" applyFont="1" applyBorder="1" applyAlignment="1" quotePrefix="1">
      <alignment horizontal="center" vertical="center"/>
    </xf>
    <xf numFmtId="178" fontId="7" fillId="0" borderId="22" xfId="50" applyNumberFormat="1" applyFont="1" applyBorder="1" applyAlignment="1" quotePrefix="1">
      <alignment horizontal="center" vertical="center"/>
    </xf>
    <xf numFmtId="178" fontId="7" fillId="0" borderId="27" xfId="48" applyNumberFormat="1" applyFont="1" applyBorder="1" applyAlignment="1">
      <alignment horizontal="center" vertical="center"/>
    </xf>
    <xf numFmtId="178" fontId="7" fillId="0" borderId="28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>
      <alignment horizontal="center" vertical="center"/>
    </xf>
    <xf numFmtId="178" fontId="7" fillId="0" borderId="28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29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 quotePrefix="1">
      <alignment horizontal="center" vertical="center"/>
    </xf>
    <xf numFmtId="178" fontId="7" fillId="0" borderId="28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176" fontId="7" fillId="0" borderId="25" xfId="48" applyNumberFormat="1" applyFont="1" applyBorder="1" applyAlignment="1">
      <alignment horizontal="center" vertical="center"/>
    </xf>
    <xf numFmtId="176" fontId="7" fillId="0" borderId="38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3" xfId="80"/>
    <cellStyle name="표준 4" xfId="81"/>
    <cellStyle name="표준 5" xfId="82"/>
    <cellStyle name="표준 6" xfId="83"/>
    <cellStyle name="표준 7" xfId="84"/>
    <cellStyle name="표준 8" xfId="85"/>
    <cellStyle name="표준 9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81" customFormat="1" ht="16.5" customHeight="1" thickBot="1">
      <c r="A5" s="93" t="s">
        <v>45</v>
      </c>
      <c r="B5" s="80"/>
      <c r="F5" s="78"/>
      <c r="G5" s="78"/>
      <c r="H5" s="78"/>
      <c r="I5" s="78"/>
      <c r="J5" s="78"/>
      <c r="K5" s="79" t="s">
        <v>69</v>
      </c>
    </row>
    <row r="6" spans="1:11" s="12" customFormat="1" ht="27" customHeight="1">
      <c r="A6" s="97" t="s">
        <v>46</v>
      </c>
      <c r="B6" s="99" t="s">
        <v>47</v>
      </c>
      <c r="C6" s="99"/>
      <c r="D6" s="99"/>
      <c r="E6" s="100" t="s">
        <v>48</v>
      </c>
      <c r="F6" s="100"/>
      <c r="G6" s="100"/>
      <c r="H6" s="100"/>
      <c r="I6" s="94" t="s">
        <v>49</v>
      </c>
      <c r="J6" s="95"/>
      <c r="K6" s="96"/>
    </row>
    <row r="7" spans="1:11" s="12" customFormat="1" ht="29.25" customHeight="1">
      <c r="A7" s="98"/>
      <c r="B7" s="47" t="s">
        <v>50</v>
      </c>
      <c r="C7" s="47" t="s">
        <v>51</v>
      </c>
      <c r="D7" s="47" t="s">
        <v>52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50</v>
      </c>
      <c r="J7" s="47" t="s">
        <v>51</v>
      </c>
      <c r="K7" s="48" t="s">
        <v>52</v>
      </c>
    </row>
    <row r="8" spans="1:12" ht="30.75" customHeight="1" thickBot="1">
      <c r="A8" s="49" t="s">
        <v>13</v>
      </c>
      <c r="B8" s="50">
        <f>SUM(B9:B19)</f>
        <v>40305</v>
      </c>
      <c r="C8" s="50">
        <f>SUM(C9:C19)</f>
        <v>19353</v>
      </c>
      <c r="D8" s="50">
        <f>SUM(D9:D19)</f>
        <v>20952</v>
      </c>
      <c r="E8" s="50">
        <v>39885</v>
      </c>
      <c r="F8" s="50">
        <v>19145</v>
      </c>
      <c r="G8" s="50">
        <v>20740</v>
      </c>
      <c r="H8" s="51">
        <v>20346</v>
      </c>
      <c r="I8" s="52">
        <f>SUM(I9:I19)</f>
        <v>420</v>
      </c>
      <c r="J8" s="52">
        <f>SUM(J9:J19)</f>
        <v>208</v>
      </c>
      <c r="K8" s="53">
        <f>SUM(K9:K19)</f>
        <v>212</v>
      </c>
      <c r="L8" s="13"/>
    </row>
    <row r="9" spans="1:12" ht="30.75" customHeight="1">
      <c r="A9" s="54" t="s">
        <v>54</v>
      </c>
      <c r="B9" s="55">
        <f>SUM(C9:D9)</f>
        <v>18892</v>
      </c>
      <c r="C9" s="56">
        <f>SUM(F9,J9)</f>
        <v>9126</v>
      </c>
      <c r="D9" s="56">
        <f>SUM(G9,K9)</f>
        <v>9766</v>
      </c>
      <c r="E9" s="57">
        <v>18722</v>
      </c>
      <c r="F9" s="58">
        <v>9060</v>
      </c>
      <c r="G9" s="58">
        <v>9662</v>
      </c>
      <c r="H9" s="58">
        <v>8390</v>
      </c>
      <c r="I9" s="69">
        <f>SUM(J9:K9)</f>
        <v>170</v>
      </c>
      <c r="J9" s="70">
        <v>66</v>
      </c>
      <c r="K9" s="71">
        <v>104</v>
      </c>
      <c r="L9" s="13"/>
    </row>
    <row r="10" spans="1:12" ht="30.75" customHeight="1">
      <c r="A10" s="59" t="s">
        <v>55</v>
      </c>
      <c r="B10" s="60">
        <f>SUM(C10:D10)</f>
        <v>2250</v>
      </c>
      <c r="C10" s="61">
        <f aca="true" t="shared" si="0" ref="C10:C19">SUM(F10,J10)</f>
        <v>1058</v>
      </c>
      <c r="D10" s="61">
        <f aca="true" t="shared" si="1" ref="D10:D19">SUM(G10,K10)</f>
        <v>1192</v>
      </c>
      <c r="E10" s="62">
        <v>2237</v>
      </c>
      <c r="F10" s="63">
        <v>1053</v>
      </c>
      <c r="G10" s="63">
        <v>1184</v>
      </c>
      <c r="H10" s="63">
        <v>1331</v>
      </c>
      <c r="I10" s="72">
        <f>SUM(J10:K10)</f>
        <v>13</v>
      </c>
      <c r="J10" s="73">
        <v>5</v>
      </c>
      <c r="K10" s="74">
        <v>8</v>
      </c>
      <c r="L10" s="13"/>
    </row>
    <row r="11" spans="1:12" ht="30.75" customHeight="1">
      <c r="A11" s="59" t="s">
        <v>56</v>
      </c>
      <c r="B11" s="60">
        <f aca="true" t="shared" si="2" ref="B11:B19">SUM(C11:D11)</f>
        <v>1650</v>
      </c>
      <c r="C11" s="61">
        <f t="shared" si="0"/>
        <v>811</v>
      </c>
      <c r="D11" s="61">
        <f t="shared" si="1"/>
        <v>839</v>
      </c>
      <c r="E11" s="62">
        <v>1637</v>
      </c>
      <c r="F11" s="63">
        <v>808</v>
      </c>
      <c r="G11" s="63">
        <v>829</v>
      </c>
      <c r="H11" s="63">
        <v>978</v>
      </c>
      <c r="I11" s="72">
        <f aca="true" t="shared" si="3" ref="I11:I18">SUM(J11:K11)</f>
        <v>13</v>
      </c>
      <c r="J11" s="73">
        <v>3</v>
      </c>
      <c r="K11" s="74">
        <v>10</v>
      </c>
      <c r="L11" s="13"/>
    </row>
    <row r="12" spans="1:12" ht="30.75" customHeight="1">
      <c r="A12" s="59" t="s">
        <v>57</v>
      </c>
      <c r="B12" s="60">
        <f t="shared" si="2"/>
        <v>1734</v>
      </c>
      <c r="C12" s="61">
        <f>SUM(F12,J12)</f>
        <v>806</v>
      </c>
      <c r="D12" s="61">
        <f t="shared" si="1"/>
        <v>928</v>
      </c>
      <c r="E12" s="62">
        <v>1706</v>
      </c>
      <c r="F12" s="63">
        <v>788</v>
      </c>
      <c r="G12" s="63">
        <v>918</v>
      </c>
      <c r="H12" s="63">
        <v>1005</v>
      </c>
      <c r="I12" s="72">
        <f t="shared" si="3"/>
        <v>28</v>
      </c>
      <c r="J12" s="73">
        <v>18</v>
      </c>
      <c r="K12" s="74">
        <v>10</v>
      </c>
      <c r="L12" s="13"/>
    </row>
    <row r="13" spans="1:12" ht="30.75" customHeight="1">
      <c r="A13" s="59" t="s">
        <v>58</v>
      </c>
      <c r="B13" s="60">
        <f t="shared" si="2"/>
        <v>2525</v>
      </c>
      <c r="C13" s="61">
        <f t="shared" si="0"/>
        <v>1252</v>
      </c>
      <c r="D13" s="61">
        <f t="shared" si="1"/>
        <v>1273</v>
      </c>
      <c r="E13" s="62">
        <v>2467</v>
      </c>
      <c r="F13" s="63">
        <v>1210</v>
      </c>
      <c r="G13" s="63">
        <v>1257</v>
      </c>
      <c r="H13" s="63">
        <v>1347</v>
      </c>
      <c r="I13" s="72">
        <f t="shared" si="3"/>
        <v>58</v>
      </c>
      <c r="J13" s="73">
        <v>42</v>
      </c>
      <c r="K13" s="74">
        <v>16</v>
      </c>
      <c r="L13" s="13"/>
    </row>
    <row r="14" spans="1:12" ht="30.75" customHeight="1">
      <c r="A14" s="59" t="s">
        <v>59</v>
      </c>
      <c r="B14" s="60">
        <f t="shared" si="2"/>
        <v>2160</v>
      </c>
      <c r="C14" s="61">
        <f t="shared" si="0"/>
        <v>1042</v>
      </c>
      <c r="D14" s="61">
        <f t="shared" si="1"/>
        <v>1118</v>
      </c>
      <c r="E14" s="62">
        <v>2132</v>
      </c>
      <c r="F14" s="63">
        <v>1025</v>
      </c>
      <c r="G14" s="63">
        <v>1107</v>
      </c>
      <c r="H14" s="63">
        <v>1157</v>
      </c>
      <c r="I14" s="72">
        <f t="shared" si="3"/>
        <v>28</v>
      </c>
      <c r="J14" s="73">
        <v>17</v>
      </c>
      <c r="K14" s="74">
        <v>11</v>
      </c>
      <c r="L14" s="13"/>
    </row>
    <row r="15" spans="1:12" ht="30.75" customHeight="1">
      <c r="A15" s="59" t="s">
        <v>60</v>
      </c>
      <c r="B15" s="60">
        <f t="shared" si="2"/>
        <v>4766</v>
      </c>
      <c r="C15" s="61">
        <f t="shared" si="0"/>
        <v>2256</v>
      </c>
      <c r="D15" s="61">
        <f t="shared" si="1"/>
        <v>2510</v>
      </c>
      <c r="E15" s="62">
        <v>4699</v>
      </c>
      <c r="F15" s="63">
        <v>2209</v>
      </c>
      <c r="G15" s="63">
        <v>2490</v>
      </c>
      <c r="H15" s="63">
        <v>2618</v>
      </c>
      <c r="I15" s="72">
        <f t="shared" si="3"/>
        <v>67</v>
      </c>
      <c r="J15" s="73">
        <v>47</v>
      </c>
      <c r="K15" s="74">
        <v>20</v>
      </c>
      <c r="L15" s="13"/>
    </row>
    <row r="16" spans="1:12" ht="30.75" customHeight="1">
      <c r="A16" s="59" t="s">
        <v>61</v>
      </c>
      <c r="B16" s="60">
        <f t="shared" si="2"/>
        <v>1439</v>
      </c>
      <c r="C16" s="61">
        <f t="shared" si="0"/>
        <v>679</v>
      </c>
      <c r="D16" s="61">
        <f t="shared" si="1"/>
        <v>760</v>
      </c>
      <c r="E16" s="62">
        <v>1426</v>
      </c>
      <c r="F16" s="63">
        <v>675</v>
      </c>
      <c r="G16" s="63">
        <v>751</v>
      </c>
      <c r="H16" s="63">
        <v>829</v>
      </c>
      <c r="I16" s="72">
        <f t="shared" si="3"/>
        <v>13</v>
      </c>
      <c r="J16" s="73">
        <v>4</v>
      </c>
      <c r="K16" s="74">
        <v>9</v>
      </c>
      <c r="L16" s="13"/>
    </row>
    <row r="17" spans="1:12" ht="30.75" customHeight="1">
      <c r="A17" s="59" t="s">
        <v>62</v>
      </c>
      <c r="B17" s="60">
        <f t="shared" si="2"/>
        <v>1907</v>
      </c>
      <c r="C17" s="61">
        <f t="shared" si="0"/>
        <v>890</v>
      </c>
      <c r="D17" s="61">
        <f t="shared" si="1"/>
        <v>1017</v>
      </c>
      <c r="E17" s="62">
        <v>1897</v>
      </c>
      <c r="F17" s="63">
        <v>887</v>
      </c>
      <c r="G17" s="63">
        <v>1010</v>
      </c>
      <c r="H17" s="63">
        <v>1055</v>
      </c>
      <c r="I17" s="72">
        <f t="shared" si="3"/>
        <v>10</v>
      </c>
      <c r="J17" s="73">
        <v>3</v>
      </c>
      <c r="K17" s="74">
        <v>7</v>
      </c>
      <c r="L17" s="13"/>
    </row>
    <row r="18" spans="1:12" ht="30.75" customHeight="1">
      <c r="A18" s="59" t="s">
        <v>63</v>
      </c>
      <c r="B18" s="60">
        <f t="shared" si="2"/>
        <v>1579</v>
      </c>
      <c r="C18" s="61">
        <f t="shared" si="0"/>
        <v>771</v>
      </c>
      <c r="D18" s="61">
        <f t="shared" si="1"/>
        <v>808</v>
      </c>
      <c r="E18" s="62">
        <v>1566</v>
      </c>
      <c r="F18" s="63">
        <v>770</v>
      </c>
      <c r="G18" s="63">
        <v>796</v>
      </c>
      <c r="H18" s="63">
        <v>890</v>
      </c>
      <c r="I18" s="72">
        <f t="shared" si="3"/>
        <v>13</v>
      </c>
      <c r="J18" s="73">
        <v>1</v>
      </c>
      <c r="K18" s="74">
        <v>12</v>
      </c>
      <c r="L18" s="13"/>
    </row>
    <row r="19" spans="1:12" ht="30.75" customHeight="1" thickBot="1">
      <c r="A19" s="64" t="s">
        <v>64</v>
      </c>
      <c r="B19" s="65">
        <f t="shared" si="2"/>
        <v>1403</v>
      </c>
      <c r="C19" s="66">
        <f t="shared" si="0"/>
        <v>662</v>
      </c>
      <c r="D19" s="66">
        <f t="shared" si="1"/>
        <v>741</v>
      </c>
      <c r="E19" s="67">
        <v>1396</v>
      </c>
      <c r="F19" s="68">
        <v>660</v>
      </c>
      <c r="G19" s="68">
        <v>736</v>
      </c>
      <c r="H19" s="68">
        <v>746</v>
      </c>
      <c r="I19" s="75">
        <f>SUM(J19:K19)</f>
        <v>7</v>
      </c>
      <c r="J19" s="76">
        <v>2</v>
      </c>
      <c r="K19" s="77">
        <v>5</v>
      </c>
      <c r="L19" s="13"/>
    </row>
    <row r="20" spans="9:11" ht="24" customHeight="1">
      <c r="I20" s="13"/>
      <c r="J20" s="13"/>
      <c r="K20" s="13"/>
    </row>
    <row r="22" ht="13.5">
      <c r="I22" s="42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9.5" customHeight="1">
      <c r="A4" s="118" t="s">
        <v>44</v>
      </c>
      <c r="B4" s="120" t="s">
        <v>12</v>
      </c>
      <c r="C4" s="121"/>
      <c r="D4" s="120" t="s">
        <v>14</v>
      </c>
      <c r="E4" s="128"/>
      <c r="F4" s="128"/>
      <c r="G4" s="128"/>
      <c r="H4" s="128"/>
      <c r="I4" s="121"/>
      <c r="J4" s="120" t="s">
        <v>15</v>
      </c>
      <c r="K4" s="129"/>
    </row>
    <row r="5" spans="1:11" ht="19.5" customHeight="1">
      <c r="A5" s="119"/>
      <c r="B5" s="122"/>
      <c r="C5" s="123"/>
      <c r="D5" s="127" t="s">
        <v>13</v>
      </c>
      <c r="E5" s="127"/>
      <c r="F5" s="124" t="s">
        <v>16</v>
      </c>
      <c r="G5" s="125"/>
      <c r="H5" s="124" t="s">
        <v>17</v>
      </c>
      <c r="I5" s="125"/>
      <c r="J5" s="122"/>
      <c r="K5" s="130"/>
    </row>
    <row r="6" spans="1:11" s="1" customFormat="1" ht="21.75" customHeight="1" thickBot="1">
      <c r="A6" s="15" t="s">
        <v>66</v>
      </c>
      <c r="B6" s="114">
        <f>B8-B7</f>
        <v>51</v>
      </c>
      <c r="C6" s="115"/>
      <c r="D6" s="114">
        <f>D8-D7</f>
        <v>-22</v>
      </c>
      <c r="E6" s="115"/>
      <c r="F6" s="114">
        <f>F8-F7</f>
        <v>7</v>
      </c>
      <c r="G6" s="115"/>
      <c r="H6" s="114">
        <f>H8-H7</f>
        <v>-29</v>
      </c>
      <c r="I6" s="115"/>
      <c r="J6" s="106"/>
      <c r="K6" s="107"/>
    </row>
    <row r="7" spans="1:11" ht="21.75" customHeight="1" thickBot="1">
      <c r="A7" s="16" t="s">
        <v>18</v>
      </c>
      <c r="B7" s="108">
        <v>20295</v>
      </c>
      <c r="C7" s="109"/>
      <c r="D7" s="110">
        <v>39907</v>
      </c>
      <c r="E7" s="111"/>
      <c r="F7" s="112">
        <v>19138</v>
      </c>
      <c r="G7" s="113"/>
      <c r="H7" s="116">
        <v>20769</v>
      </c>
      <c r="I7" s="117"/>
      <c r="J7" s="104"/>
      <c r="K7" s="105"/>
    </row>
    <row r="8" spans="1:11" ht="21.75" customHeight="1" thickBot="1">
      <c r="A8" s="17" t="s">
        <v>19</v>
      </c>
      <c r="B8" s="108">
        <v>20346</v>
      </c>
      <c r="C8" s="109"/>
      <c r="D8" s="110">
        <v>39885</v>
      </c>
      <c r="E8" s="111"/>
      <c r="F8" s="112">
        <v>19145</v>
      </c>
      <c r="G8" s="113"/>
      <c r="H8" s="116">
        <v>20740</v>
      </c>
      <c r="I8" s="117"/>
      <c r="J8" s="131"/>
      <c r="K8" s="132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M12" s="2" t="s">
        <v>65</v>
      </c>
    </row>
    <row r="13" spans="1:11" ht="21.75" customHeight="1">
      <c r="A13" s="140" t="s">
        <v>11</v>
      </c>
      <c r="B13" s="143" t="s">
        <v>20</v>
      </c>
      <c r="C13" s="143" t="s">
        <v>21</v>
      </c>
      <c r="D13" s="143"/>
      <c r="E13" s="143"/>
      <c r="F13" s="143"/>
      <c r="G13" s="143"/>
      <c r="H13" s="134" t="s">
        <v>22</v>
      </c>
      <c r="I13" s="134" t="s">
        <v>23</v>
      </c>
      <c r="J13" s="143" t="s">
        <v>24</v>
      </c>
      <c r="K13" s="144" t="s">
        <v>2</v>
      </c>
    </row>
    <row r="14" spans="1:11" ht="21.75" customHeight="1">
      <c r="A14" s="141"/>
      <c r="B14" s="135"/>
      <c r="C14" s="138" t="s">
        <v>25</v>
      </c>
      <c r="D14" s="136" t="s">
        <v>3</v>
      </c>
      <c r="E14" s="137"/>
      <c r="F14" s="135" t="s">
        <v>4</v>
      </c>
      <c r="G14" s="135"/>
      <c r="H14" s="135"/>
      <c r="I14" s="135"/>
      <c r="J14" s="135"/>
      <c r="K14" s="145"/>
    </row>
    <row r="15" spans="1:11" ht="21.75" customHeight="1">
      <c r="A15" s="142"/>
      <c r="B15" s="135"/>
      <c r="C15" s="139"/>
      <c r="D15" s="6" t="s">
        <v>0</v>
      </c>
      <c r="E15" s="6" t="s">
        <v>1</v>
      </c>
      <c r="F15" s="6" t="s">
        <v>5</v>
      </c>
      <c r="G15" s="6" t="s">
        <v>6</v>
      </c>
      <c r="H15" s="135"/>
      <c r="I15" s="135"/>
      <c r="J15" s="135"/>
      <c r="K15" s="145"/>
    </row>
    <row r="16" spans="1:11" s="1" customFormat="1" ht="21.75" customHeight="1">
      <c r="A16" s="18" t="s">
        <v>43</v>
      </c>
      <c r="B16" s="30">
        <f>B17-B18</f>
        <v>-22</v>
      </c>
      <c r="C16" s="30">
        <f>C17-C18</f>
        <v>16</v>
      </c>
      <c r="D16" s="30">
        <f aca="true" t="shared" si="0" ref="D16:K16">D17-D18</f>
        <v>29</v>
      </c>
      <c r="E16" s="30">
        <f t="shared" si="0"/>
        <v>-13</v>
      </c>
      <c r="F16" s="30">
        <f t="shared" si="0"/>
        <v>16</v>
      </c>
      <c r="G16" s="30">
        <f t="shared" si="0"/>
        <v>0</v>
      </c>
      <c r="H16" s="30">
        <f t="shared" si="0"/>
        <v>-38</v>
      </c>
      <c r="I16" s="30">
        <f t="shared" si="0"/>
        <v>0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279</v>
      </c>
      <c r="C17" s="32">
        <f>SUM(D17+E17)</f>
        <v>271</v>
      </c>
      <c r="D17" s="36">
        <v>152</v>
      </c>
      <c r="E17" s="36">
        <v>119</v>
      </c>
      <c r="F17" s="36">
        <v>151</v>
      </c>
      <c r="G17" s="36">
        <v>120</v>
      </c>
      <c r="H17" s="36">
        <v>8</v>
      </c>
      <c r="I17" s="36">
        <v>0</v>
      </c>
      <c r="J17" s="36">
        <v>0</v>
      </c>
      <c r="K17" s="37">
        <v>0</v>
      </c>
      <c r="L17" s="27"/>
    </row>
    <row r="18" spans="1:11" ht="21.75" customHeight="1" thickBot="1">
      <c r="A18" s="20" t="s">
        <v>27</v>
      </c>
      <c r="B18" s="33">
        <f>SUM(C18,H18,I18,J18,K18)</f>
        <v>301</v>
      </c>
      <c r="C18" s="33">
        <f>SUM(D18+E18)</f>
        <v>255</v>
      </c>
      <c r="D18" s="38">
        <v>123</v>
      </c>
      <c r="E18" s="38">
        <v>132</v>
      </c>
      <c r="F18" s="38">
        <v>135</v>
      </c>
      <c r="G18" s="38">
        <v>120</v>
      </c>
      <c r="H18" s="38">
        <v>46</v>
      </c>
      <c r="I18" s="38">
        <v>0</v>
      </c>
      <c r="J18" s="38">
        <v>0</v>
      </c>
      <c r="K18" s="3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46" t="s">
        <v>72</v>
      </c>
      <c r="H22" s="146"/>
      <c r="I22" s="146"/>
      <c r="J22" s="146"/>
      <c r="K22" s="146"/>
    </row>
    <row r="23" spans="1:11" ht="30" customHeight="1">
      <c r="A23" s="147" t="s">
        <v>28</v>
      </c>
      <c r="B23" s="149" t="s">
        <v>29</v>
      </c>
      <c r="C23" s="149" t="s">
        <v>30</v>
      </c>
      <c r="D23" s="149"/>
      <c r="E23" s="149"/>
      <c r="F23" s="149"/>
      <c r="G23" s="149"/>
      <c r="H23" s="149"/>
      <c r="I23" s="149"/>
      <c r="J23" s="149"/>
      <c r="K23" s="151"/>
    </row>
    <row r="24" spans="1:11" ht="30" customHeight="1" thickBot="1">
      <c r="A24" s="148"/>
      <c r="B24" s="150"/>
      <c r="C24" s="152" t="s">
        <v>31</v>
      </c>
      <c r="D24" s="153"/>
      <c r="E24" s="153"/>
      <c r="F24" s="153"/>
      <c r="G24" s="153"/>
      <c r="H24" s="153"/>
      <c r="I24" s="153"/>
      <c r="J24" s="153"/>
      <c r="K24" s="21" t="s">
        <v>32</v>
      </c>
    </row>
    <row r="25" spans="1:19" ht="30" customHeight="1">
      <c r="A25" s="148"/>
      <c r="B25" s="150"/>
      <c r="C25" s="7" t="s">
        <v>10</v>
      </c>
      <c r="D25" s="44" t="s">
        <v>29</v>
      </c>
      <c r="E25" s="45" t="s">
        <v>33</v>
      </c>
      <c r="F25" s="45" t="s">
        <v>34</v>
      </c>
      <c r="G25" s="45" t="s">
        <v>35</v>
      </c>
      <c r="H25" s="45" t="s">
        <v>36</v>
      </c>
      <c r="I25" s="45" t="s">
        <v>37</v>
      </c>
      <c r="J25" s="46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39885</v>
      </c>
      <c r="C26" s="9">
        <v>4787</v>
      </c>
      <c r="D26" s="86">
        <f>SUM(D27:D28)</f>
        <v>22393</v>
      </c>
      <c r="E26" s="43">
        <f aca="true" t="shared" si="1" ref="E26:K26">E27+E28</f>
        <v>434</v>
      </c>
      <c r="F26" s="43">
        <f t="shared" si="1"/>
        <v>3301</v>
      </c>
      <c r="G26" s="43">
        <f t="shared" si="1"/>
        <v>2859</v>
      </c>
      <c r="H26" s="43">
        <f t="shared" si="1"/>
        <v>4807</v>
      </c>
      <c r="I26" s="43">
        <f t="shared" si="1"/>
        <v>7116</v>
      </c>
      <c r="J26" s="87">
        <f t="shared" si="1"/>
        <v>3876</v>
      </c>
      <c r="K26" s="85">
        <f t="shared" si="1"/>
        <v>12705</v>
      </c>
      <c r="N26" s="14"/>
    </row>
    <row r="27" spans="1:14" ht="30" customHeight="1">
      <c r="A27" s="24" t="s">
        <v>41</v>
      </c>
      <c r="B27" s="8">
        <f>SUM(C27:D27,K27)</f>
        <v>19145</v>
      </c>
      <c r="C27" s="83">
        <v>2452</v>
      </c>
      <c r="D27" s="88">
        <f>SUM(E27:J27)</f>
        <v>11848</v>
      </c>
      <c r="E27" s="40">
        <v>232</v>
      </c>
      <c r="F27" s="34">
        <v>1857</v>
      </c>
      <c r="G27" s="34">
        <v>1474</v>
      </c>
      <c r="H27" s="82">
        <v>2626</v>
      </c>
      <c r="I27" s="34">
        <v>3736</v>
      </c>
      <c r="J27" s="89">
        <v>1923</v>
      </c>
      <c r="K27" s="89">
        <v>4845</v>
      </c>
      <c r="L27" s="29"/>
      <c r="N27" s="14"/>
    </row>
    <row r="28" spans="1:14" ht="30" customHeight="1" thickBot="1">
      <c r="A28" s="25" t="s">
        <v>42</v>
      </c>
      <c r="B28" s="26">
        <f>SUM(C28:D28,K28)</f>
        <v>20740</v>
      </c>
      <c r="C28" s="84">
        <v>2335</v>
      </c>
      <c r="D28" s="90">
        <f>SUM(E28:J28)</f>
        <v>10545</v>
      </c>
      <c r="E28" s="41">
        <v>202</v>
      </c>
      <c r="F28" s="35">
        <v>1444</v>
      </c>
      <c r="G28" s="35">
        <v>1385</v>
      </c>
      <c r="H28" s="91">
        <v>2181</v>
      </c>
      <c r="I28" s="35">
        <v>3380</v>
      </c>
      <c r="J28" s="92">
        <v>1953</v>
      </c>
      <c r="K28" s="92">
        <v>7860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2019-07-15T00:56:49Z</dcterms:modified>
  <cp:category/>
  <cp:version/>
  <cp:contentType/>
  <cp:contentStatus/>
</cp:coreProperties>
</file>