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<sst xmlns="http://schemas.openxmlformats.org/spreadsheetml/2006/main" count="81" uniqueCount="73">
  <si>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</si>
  <si>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</si>
  <si>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</si>
  <si>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</si>
  <si>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</si>
  <si>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</si>
  <si>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</si>
  <si>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</si>
  <si>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</si>
  <si>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</si>
  <si>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</si>
  <si>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</si>
  <si>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</si>
  <si>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</si>
  <si>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</si>
  <si>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</si>
  <si>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</si>
  <si>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</si>
  <si>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</si>
  <si>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</si>
  <si>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</si>
  <si>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</si>
  <si>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</si>
  <si>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</si>
  <si>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</si>
  <si>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</si>
  <si>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</si>
  <si>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</si>
  <si>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</si>
  <si>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</si>
  <si>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</si>
  <si>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</si>
  <si>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</si>
  <si>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</si>
  <si>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</si>
  <si>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</si>
  <si>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</si>
  <si>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</si>
  <si>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</si>
  <si>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</si>
  <si>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</si>
  <si>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</si>
  <si>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</si>
  <si>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</si>
  <si>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</si>
  <si>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</si>
  <si>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</si>
  <si>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</si>
  <si>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</si>
  <si>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</si>
  <si>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</si>
  <si>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</si>
  <si>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</si>
  <si>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</si>
  <si>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</si>
  <si>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</si>
  <si>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</si>
  <si>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</si>
  <si>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</si>
  <si>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</si>
  <si>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</si>
  <si>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</si>
  <si>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</si>
  <si>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</si>
  <si>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</si>
  <si>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</si>
  <si>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</si>
  <si>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</si>
  <si>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</si>
  <si>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 xml:space="preserve">            (단위 : 세대, 명)</t>
  </si>
  <si>
    <t>2019년 5월말 주민등록인구 및 외국인 현황</t>
  </si>
  <si>
    <r>
      <t>(2019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5. 31.현재, 단위:명)</t>
    </r>
  </si>
  <si>
    <r>
      <t>주민등록에 의한 인구이동(5월)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</si>
</sst>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5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62" fillId="37" borderId="18" xfId="0" applyFont="1" applyFill="1" applyBorder="1" applyAlignment="1">
      <alignment horizontal="center" vertical="center"/>
    </xf>
    <xf numFmtId="179" fontId="62" fillId="0" borderId="10" xfId="0" applyNumberFormat="1" applyFont="1" applyBorder="1" applyAlignment="1">
      <alignment vertical="center"/>
    </xf>
    <xf numFmtId="179" fontId="62" fillId="0" borderId="17" xfId="0" applyNumberFormat="1" applyFont="1" applyBorder="1" applyAlignment="1">
      <alignment vertical="center"/>
    </xf>
    <xf numFmtId="0" fontId="63" fillId="0" borderId="0" xfId="75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4" fillId="38" borderId="10" xfId="75" applyFont="1" applyFill="1" applyBorder="1" applyAlignment="1">
      <alignment horizontal="center" vertical="center"/>
      <protection/>
    </xf>
    <xf numFmtId="0" fontId="64" fillId="38" borderId="15" xfId="75" applyFont="1" applyFill="1" applyBorder="1" applyAlignment="1">
      <alignment horizontal="center" vertical="center"/>
      <protection/>
    </xf>
    <xf numFmtId="180" fontId="64" fillId="38" borderId="14" xfId="49" applyNumberFormat="1" applyFont="1" applyFill="1" applyBorder="1" applyAlignment="1">
      <alignment horizontal="center" vertical="center"/>
    </xf>
    <xf numFmtId="41" fontId="65" fillId="38" borderId="22" xfId="75" applyNumberFormat="1" applyFont="1" applyFill="1" applyBorder="1" applyAlignment="1">
      <alignment horizontal="center" vertical="center"/>
      <protection/>
    </xf>
    <xf numFmtId="41" fontId="65" fillId="38" borderId="22" xfId="75" applyNumberFormat="1" applyFont="1" applyFill="1" applyBorder="1" applyAlignment="1">
      <alignment horizontal="center" vertical="center" wrapText="1"/>
      <protection/>
    </xf>
    <xf numFmtId="41" fontId="65" fillId="38" borderId="17" xfId="49" applyFont="1" applyFill="1" applyBorder="1" applyAlignment="1">
      <alignment horizontal="right" vertical="center"/>
    </xf>
    <xf numFmtId="41" fontId="65" fillId="38" borderId="18" xfId="49" applyFont="1" applyFill="1" applyBorder="1" applyAlignment="1">
      <alignment horizontal="right" vertical="center"/>
    </xf>
    <xf numFmtId="0" fontId="66" fillId="0" borderId="19" xfId="75" applyFont="1" applyFill="1" applyBorder="1" applyAlignment="1">
      <alignment horizontal="center" vertical="center"/>
      <protection/>
    </xf>
    <xf numFmtId="179" fontId="67" fillId="0" borderId="20" xfId="81" applyNumberFormat="1" applyFont="1" applyBorder="1">
      <alignment vertical="center"/>
      <protection/>
    </xf>
    <xf numFmtId="179" fontId="67" fillId="0" borderId="20" xfId="0" applyNumberFormat="1" applyFont="1" applyBorder="1" applyAlignment="1">
      <alignment vertical="center"/>
    </xf>
    <xf numFmtId="179" fontId="67" fillId="0" borderId="20" xfId="64" applyNumberFormat="1" applyFont="1" applyBorder="1">
      <alignment vertical="center"/>
      <protection/>
    </xf>
    <xf numFmtId="179" fontId="67" fillId="0" borderId="20" xfId="65" applyNumberFormat="1" applyFont="1" applyBorder="1">
      <alignment vertical="center"/>
      <protection/>
    </xf>
    <xf numFmtId="0" fontId="66" fillId="0" borderId="13" xfId="75" applyFont="1" applyFill="1" applyBorder="1" applyAlignment="1">
      <alignment horizontal="center" vertical="center"/>
      <protection/>
    </xf>
    <xf numFmtId="179" fontId="67" fillId="0" borderId="10" xfId="81" applyNumberFormat="1" applyFont="1" applyBorder="1">
      <alignment vertical="center"/>
      <protection/>
    </xf>
    <xf numFmtId="179" fontId="67" fillId="0" borderId="10" xfId="0" applyNumberFormat="1" applyFont="1" applyBorder="1" applyAlignment="1">
      <alignment vertical="center"/>
    </xf>
    <xf numFmtId="179" fontId="67" fillId="0" borderId="10" xfId="64" applyNumberFormat="1" applyFont="1" applyBorder="1">
      <alignment vertical="center"/>
      <protection/>
    </xf>
    <xf numFmtId="179" fontId="67" fillId="0" borderId="10" xfId="65" applyNumberFormat="1" applyFont="1" applyBorder="1">
      <alignment vertical="center"/>
      <protection/>
    </xf>
    <xf numFmtId="0" fontId="66" fillId="0" borderId="14" xfId="75" applyFont="1" applyFill="1" applyBorder="1" applyAlignment="1">
      <alignment horizontal="center" vertical="center"/>
      <protection/>
    </xf>
    <xf numFmtId="179" fontId="67" fillId="0" borderId="17" xfId="81" applyNumberFormat="1" applyFont="1" applyBorder="1">
      <alignment vertical="center"/>
      <protection/>
    </xf>
    <xf numFmtId="179" fontId="67" fillId="0" borderId="17" xfId="0" applyNumberFormat="1" applyFont="1" applyBorder="1" applyAlignment="1">
      <alignment vertical="center"/>
    </xf>
    <xf numFmtId="179" fontId="67" fillId="0" borderId="17" xfId="64" applyNumberFormat="1" applyFont="1" applyBorder="1">
      <alignment vertical="center"/>
      <protection/>
    </xf>
    <xf numFmtId="179" fontId="67" fillId="0" borderId="17" xfId="65" applyNumberFormat="1" applyFont="1" applyBorder="1">
      <alignment vertical="center"/>
      <protection/>
    </xf>
    <xf numFmtId="41" fontId="65" fillId="39" borderId="23" xfId="49" applyFont="1" applyFill="1" applyBorder="1" applyAlignment="1">
      <alignment horizontal="right" vertical="center"/>
    </xf>
    <xf numFmtId="41" fontId="68" fillId="39" borderId="24" xfId="49" applyFont="1" applyFill="1" applyBorder="1" applyAlignment="1">
      <alignment horizontal="right" vertical="center"/>
    </xf>
    <xf numFmtId="41" fontId="68" fillId="39" borderId="21" xfId="49" applyFont="1" applyFill="1" applyBorder="1" applyAlignment="1">
      <alignment horizontal="right" vertical="center"/>
    </xf>
    <xf numFmtId="41" fontId="65" fillId="39" borderId="10" xfId="49" applyFont="1" applyFill="1" applyBorder="1" applyAlignment="1">
      <alignment horizontal="right" vertical="center"/>
    </xf>
    <xf numFmtId="41" fontId="68" fillId="39" borderId="11" xfId="49" applyFont="1" applyFill="1" applyBorder="1" applyAlignment="1">
      <alignment horizontal="right" vertical="center"/>
    </xf>
    <xf numFmtId="41" fontId="68" fillId="39" borderId="15" xfId="49" applyFont="1" applyFill="1" applyBorder="1" applyAlignment="1">
      <alignment horizontal="right" vertical="center"/>
    </xf>
    <xf numFmtId="41" fontId="65" fillId="39" borderId="17" xfId="49" applyFont="1" applyFill="1" applyBorder="1" applyAlignment="1">
      <alignment horizontal="right" vertical="center"/>
    </xf>
    <xf numFmtId="41" fontId="68" fillId="39" borderId="17" xfId="49" applyFont="1" applyFill="1" applyBorder="1" applyAlignment="1">
      <alignment horizontal="right" vertical="center"/>
    </xf>
    <xf numFmtId="41" fontId="68" fillId="39" borderId="18" xfId="49" applyFont="1" applyFill="1" applyBorder="1" applyAlignment="1">
      <alignment horizontal="right" vertical="center"/>
    </xf>
    <xf numFmtId="0" fontId="69" fillId="0" borderId="0" xfId="75" applyFont="1" applyBorder="1" applyAlignment="1">
      <alignment horizontal="right" vertical="center"/>
      <protection/>
    </xf>
    <xf numFmtId="0" fontId="70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vertical="center"/>
      <protection/>
    </xf>
    <xf numFmtId="0" fontId="69" fillId="0" borderId="0" xfId="75" applyFont="1" applyAlignment="1">
      <alignment/>
      <protection/>
    </xf>
    <xf numFmtId="179" fontId="71" fillId="0" borderId="10" xfId="0" applyNumberFormat="1" applyFont="1" applyFill="1" applyBorder="1" applyAlignment="1">
      <alignment vertical="center"/>
    </xf>
    <xf numFmtId="179" fontId="62" fillId="0" borderId="11" xfId="0" applyNumberFormat="1" applyFont="1" applyBorder="1" applyAlignment="1">
      <alignment vertical="center"/>
    </xf>
    <xf numFmtId="179" fontId="62" fillId="0" borderId="25" xfId="0" applyNumberFormat="1" applyFont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Border="1" applyAlignment="1">
      <alignment horizontal="center" vertical="center"/>
    </xf>
    <xf numFmtId="179" fontId="61" fillId="0" borderId="15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179" fontId="71" fillId="0" borderId="17" xfId="0" applyNumberFormat="1" applyFont="1" applyFill="1" applyBorder="1" applyAlignment="1">
      <alignment vertical="center"/>
    </xf>
    <xf numFmtId="179" fontId="61" fillId="0" borderId="18" xfId="0" applyNumberFormat="1" applyFont="1" applyBorder="1" applyAlignment="1">
      <alignment vertical="center"/>
    </xf>
    <xf numFmtId="0" fontId="69" fillId="0" borderId="0" xfId="75" applyFont="1" applyBorder="1" applyAlignment="1">
      <alignment horizontal="center" vertical="center"/>
      <protection/>
    </xf>
    <xf numFmtId="0" fontId="66" fillId="38" borderId="20" xfId="75" applyFont="1" applyFill="1" applyBorder="1" applyAlignment="1">
      <alignment horizontal="center" vertical="center" wrapText="1"/>
      <protection/>
    </xf>
    <xf numFmtId="0" fontId="66" fillId="38" borderId="20" xfId="75" applyFont="1" applyFill="1" applyBorder="1" applyAlignment="1">
      <alignment horizontal="center" vertical="center"/>
      <protection/>
    </xf>
    <xf numFmtId="0" fontId="66" fillId="38" borderId="21" xfId="75" applyFont="1" applyFill="1" applyBorder="1" applyAlignment="1">
      <alignment horizontal="center" vertical="center"/>
      <protection/>
    </xf>
    <xf numFmtId="0" fontId="64" fillId="38" borderId="19" xfId="75" applyFont="1" applyFill="1" applyBorder="1" applyAlignment="1">
      <alignment horizontal="center" vertical="center" wrapText="1"/>
      <protection/>
    </xf>
    <xf numFmtId="0" fontId="64" fillId="38" borderId="13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0" borderId="25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28" xfId="48" applyNumberFormat="1" applyFont="1" applyBorder="1" applyAlignment="1">
      <alignment horizontal="center" vertical="center"/>
    </xf>
    <xf numFmtId="178" fontId="7" fillId="0" borderId="33" xfId="50" applyNumberFormat="1" applyFont="1" applyFill="1" applyBorder="1" applyAlignment="1" quotePrefix="1">
      <alignment horizontal="center" vertical="center"/>
    </xf>
    <xf numFmtId="178" fontId="7" fillId="0" borderId="34" xfId="50" applyNumberFormat="1" applyFont="1" applyFill="1" applyBorder="1" applyAlignment="1" quotePrefix="1">
      <alignment horizontal="center" vertical="center"/>
    </xf>
    <xf numFmtId="178" fontId="7" fillId="0" borderId="33" xfId="50" applyNumberFormat="1" applyFont="1" applyFill="1" applyBorder="1" applyAlignment="1">
      <alignment horizontal="center" vertical="center"/>
    </xf>
    <xf numFmtId="178" fontId="7" fillId="0" borderId="34" xfId="50" applyNumberFormat="1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8" fontId="7" fillId="0" borderId="25" xfId="50" applyNumberFormat="1" applyFont="1" applyBorder="1" applyAlignment="1" quotePrefix="1">
      <alignment horizontal="center" vertical="center"/>
    </xf>
    <xf numFmtId="178" fontId="7" fillId="0" borderId="22" xfId="50" applyNumberFormat="1" applyFont="1" applyBorder="1" applyAlignment="1" quotePrefix="1">
      <alignment horizontal="center" vertical="center"/>
    </xf>
    <xf numFmtId="178" fontId="7" fillId="0" borderId="33" xfId="48" applyNumberFormat="1" applyFont="1" applyBorder="1" applyAlignment="1">
      <alignment horizontal="center" vertical="center"/>
    </xf>
    <xf numFmtId="178" fontId="7" fillId="0" borderId="34" xfId="48" applyNumberFormat="1" applyFont="1" applyBorder="1" applyAlignment="1">
      <alignment horizontal="center" vertical="center"/>
    </xf>
  </cellXfs>
  <cellStyles count="7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3" xfId="78"/>
    <cellStyle name="표준 4" xfId="79"/>
    <cellStyle name="표준 5" xfId="80"/>
    <cellStyle name="표준 6" xfId="81"/>
    <cellStyle name="표준 7" xfId="82"/>
    <cellStyle name="표준 8" xfId="83"/>
    <cellStyle name="표준 9" xfId="84"/>
    <cellStyle name="Hyperlink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10" customWidth="1"/>
    <col min="2" max="2" width="13.5" style="10" customWidth="1"/>
    <col min="3" max="3" width="13.83203125" style="10" customWidth="1"/>
    <col min="4" max="4" width="13.66015625" style="10" customWidth="1"/>
    <col min="5" max="6" width="14.16015625" style="10" customWidth="1"/>
    <col min="7" max="7" width="14" style="10" customWidth="1"/>
    <col min="8" max="8" width="14.5" style="10" customWidth="1"/>
    <col min="9" max="9" width="11.66015625" style="10" customWidth="1"/>
    <col min="10" max="10" width="11.5" style="10" customWidth="1"/>
    <col min="11" max="11" width="11.33203125" style="10" customWidth="1"/>
    <col min="12" max="12" width="23.66015625" style="10" customWidth="1"/>
    <col min="13" max="16384" width="9.33203125" style="10" customWidth="1"/>
  </cols>
  <sheetData>
    <row r="1" spans="1:11" ht="7.5" customHeight="1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9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81" customFormat="1" ht="16.5" customHeight="1" thickBot="1">
      <c r="A5" s="93" t="s">
        <v>45</v>
      </c>
      <c r="B5" s="80"/>
      <c r="F5" s="78"/>
      <c r="G5" s="78"/>
      <c r="H5" s="78"/>
      <c r="I5" s="78"/>
      <c r="J5" s="78"/>
      <c r="K5" s="79" t="s">
        <v>69</v>
      </c>
    </row>
    <row r="6" spans="1:11" s="12" customFormat="1" ht="27" customHeight="1">
      <c r="A6" s="97" t="s">
        <v>46</v>
      </c>
      <c r="B6" s="99" t="s">
        <v>47</v>
      </c>
      <c r="C6" s="99"/>
      <c r="D6" s="99"/>
      <c r="E6" s="100" t="s">
        <v>48</v>
      </c>
      <c r="F6" s="100"/>
      <c r="G6" s="100"/>
      <c r="H6" s="100"/>
      <c r="I6" s="94" t="s">
        <v>49</v>
      </c>
      <c r="J6" s="95"/>
      <c r="K6" s="96"/>
    </row>
    <row r="7" spans="1:11" s="12" customFormat="1" ht="29.25" customHeight="1">
      <c r="A7" s="98"/>
      <c r="B7" s="47" t="s">
        <v>50</v>
      </c>
      <c r="C7" s="47" t="s">
        <v>51</v>
      </c>
      <c r="D7" s="47" t="s">
        <v>52</v>
      </c>
      <c r="E7" s="47" t="s">
        <v>50</v>
      </c>
      <c r="F7" s="47" t="s">
        <v>51</v>
      </c>
      <c r="G7" s="47" t="s">
        <v>52</v>
      </c>
      <c r="H7" s="47" t="s">
        <v>53</v>
      </c>
      <c r="I7" s="47" t="s">
        <v>50</v>
      </c>
      <c r="J7" s="47" t="s">
        <v>51</v>
      </c>
      <c r="K7" s="48" t="s">
        <v>52</v>
      </c>
    </row>
    <row r="8" spans="1:12" ht="30.75" customHeight="1" thickBot="1">
      <c r="A8" s="49" t="s">
        <v>13</v>
      </c>
      <c r="B8" s="50">
        <f>SUM(B9:B19)</f>
        <v>40321</v>
      </c>
      <c r="C8" s="50">
        <f>SUM(C9:C19)</f>
        <v>19339</v>
      </c>
      <c r="D8" s="50">
        <f>SUM(D9:D19)</f>
        <v>20982</v>
      </c>
      <c r="E8" s="50">
        <v>39907</v>
      </c>
      <c r="F8" s="50">
        <v>19138</v>
      </c>
      <c r="G8" s="50">
        <v>20769</v>
      </c>
      <c r="H8" s="51">
        <v>20295</v>
      </c>
      <c r="I8" s="52">
        <f>SUM(I9:I19)</f>
        <v>414</v>
      </c>
      <c r="J8" s="52">
        <f>SUM(J9:J19)</f>
        <v>201</v>
      </c>
      <c r="K8" s="53">
        <f>SUM(K9:K19)</f>
        <v>213</v>
      </c>
      <c r="L8" s="13"/>
    </row>
    <row r="9" spans="1:12" ht="30.75" customHeight="1">
      <c r="A9" s="54" t="s">
        <v>54</v>
      </c>
      <c r="B9" s="55">
        <f>SUM(C9:D9)</f>
        <v>18878</v>
      </c>
      <c r="C9" s="56">
        <f>SUM(F9,J9)</f>
        <v>9110</v>
      </c>
      <c r="D9" s="56">
        <f>SUM(G9,K9)</f>
        <v>9768</v>
      </c>
      <c r="E9" s="57">
        <v>18706</v>
      </c>
      <c r="F9" s="58">
        <v>9044</v>
      </c>
      <c r="G9" s="58">
        <v>9662</v>
      </c>
      <c r="H9" s="58">
        <v>8356</v>
      </c>
      <c r="I9" s="69">
        <f>SUM(J9:K9)</f>
        <v>172</v>
      </c>
      <c r="J9" s="70">
        <v>66</v>
      </c>
      <c r="K9" s="71">
        <v>106</v>
      </c>
      <c r="L9" s="13"/>
    </row>
    <row r="10" spans="1:12" ht="30.75" customHeight="1">
      <c r="A10" s="59" t="s">
        <v>55</v>
      </c>
      <c r="B10" s="60">
        <f>SUM(C10:D10)</f>
        <v>2254</v>
      </c>
      <c r="C10" s="61">
        <f aca="true" t="shared" si="0" ref="C10:C19">SUM(F10,J10)</f>
        <v>1055</v>
      </c>
      <c r="D10" s="61">
        <f aca="true" t="shared" si="1" ref="D10:D19">SUM(G10,K10)</f>
        <v>1199</v>
      </c>
      <c r="E10" s="62">
        <v>2241</v>
      </c>
      <c r="F10" s="63">
        <v>1050</v>
      </c>
      <c r="G10" s="63">
        <v>1191</v>
      </c>
      <c r="H10" s="63">
        <v>1321</v>
      </c>
      <c r="I10" s="72">
        <f>SUM(J10:K10)</f>
        <v>13</v>
      </c>
      <c r="J10" s="73">
        <v>5</v>
      </c>
      <c r="K10" s="74">
        <v>8</v>
      </c>
      <c r="L10" s="13"/>
    </row>
    <row r="11" spans="1:12" ht="30.75" customHeight="1">
      <c r="A11" s="59" t="s">
        <v>56</v>
      </c>
      <c r="B11" s="60">
        <f aca="true" t="shared" si="2" ref="B11:B19">SUM(C11:D11)</f>
        <v>1648</v>
      </c>
      <c r="C11" s="61">
        <f t="shared" si="0"/>
        <v>811</v>
      </c>
      <c r="D11" s="61">
        <f t="shared" si="1"/>
        <v>837</v>
      </c>
      <c r="E11" s="62">
        <v>1635</v>
      </c>
      <c r="F11" s="63">
        <v>808</v>
      </c>
      <c r="G11" s="63">
        <v>827</v>
      </c>
      <c r="H11" s="63">
        <v>971</v>
      </c>
      <c r="I11" s="72">
        <f aca="true" t="shared" si="3" ref="I11:I18">SUM(J11:K11)</f>
        <v>13</v>
      </c>
      <c r="J11" s="73">
        <v>3</v>
      </c>
      <c r="K11" s="74">
        <v>10</v>
      </c>
      <c r="L11" s="13"/>
    </row>
    <row r="12" spans="1:12" ht="30.75" customHeight="1">
      <c r="A12" s="59" t="s">
        <v>57</v>
      </c>
      <c r="B12" s="60">
        <f t="shared" si="2"/>
        <v>1734</v>
      </c>
      <c r="C12" s="61">
        <f>SUM(F12,J12)</f>
        <v>804</v>
      </c>
      <c r="D12" s="61">
        <f t="shared" si="1"/>
        <v>930</v>
      </c>
      <c r="E12" s="62">
        <v>1706</v>
      </c>
      <c r="F12" s="63">
        <v>786</v>
      </c>
      <c r="G12" s="63">
        <v>920</v>
      </c>
      <c r="H12" s="63">
        <v>1001</v>
      </c>
      <c r="I12" s="72">
        <f t="shared" si="3"/>
        <v>28</v>
      </c>
      <c r="J12" s="73">
        <v>18</v>
      </c>
      <c r="K12" s="74">
        <v>10</v>
      </c>
      <c r="L12" s="13"/>
    </row>
    <row r="13" spans="1:12" ht="30.75" customHeight="1">
      <c r="A13" s="59" t="s">
        <v>58</v>
      </c>
      <c r="B13" s="60">
        <f t="shared" si="2"/>
        <v>2539</v>
      </c>
      <c r="C13" s="61">
        <f t="shared" si="0"/>
        <v>1261</v>
      </c>
      <c r="D13" s="61">
        <f t="shared" si="1"/>
        <v>1278</v>
      </c>
      <c r="E13" s="62">
        <v>2478</v>
      </c>
      <c r="F13" s="63">
        <v>1216</v>
      </c>
      <c r="G13" s="63">
        <v>1262</v>
      </c>
      <c r="H13" s="63">
        <v>1348</v>
      </c>
      <c r="I13" s="72">
        <f t="shared" si="3"/>
        <v>61</v>
      </c>
      <c r="J13" s="73">
        <v>45</v>
      </c>
      <c r="K13" s="74">
        <v>16</v>
      </c>
      <c r="L13" s="13"/>
    </row>
    <row r="14" spans="1:12" ht="30.75" customHeight="1">
      <c r="A14" s="59" t="s">
        <v>59</v>
      </c>
      <c r="B14" s="60">
        <f t="shared" si="2"/>
        <v>2153</v>
      </c>
      <c r="C14" s="61">
        <f t="shared" si="0"/>
        <v>1035</v>
      </c>
      <c r="D14" s="61">
        <f t="shared" si="1"/>
        <v>1118</v>
      </c>
      <c r="E14" s="62">
        <v>2136</v>
      </c>
      <c r="F14" s="63">
        <v>1028</v>
      </c>
      <c r="G14" s="63">
        <v>1108</v>
      </c>
      <c r="H14" s="63">
        <v>1155</v>
      </c>
      <c r="I14" s="72">
        <f t="shared" si="3"/>
        <v>17</v>
      </c>
      <c r="J14" s="73">
        <v>7</v>
      </c>
      <c r="K14" s="74">
        <v>10</v>
      </c>
      <c r="L14" s="13"/>
    </row>
    <row r="15" spans="1:12" ht="30.75" customHeight="1">
      <c r="A15" s="59" t="s">
        <v>60</v>
      </c>
      <c r="B15" s="60">
        <f t="shared" si="2"/>
        <v>4773</v>
      </c>
      <c r="C15" s="61">
        <f t="shared" si="0"/>
        <v>2257</v>
      </c>
      <c r="D15" s="61">
        <f t="shared" si="1"/>
        <v>2516</v>
      </c>
      <c r="E15" s="62">
        <v>4707</v>
      </c>
      <c r="F15" s="63">
        <v>2210</v>
      </c>
      <c r="G15" s="63">
        <v>2497</v>
      </c>
      <c r="H15" s="63">
        <v>2627</v>
      </c>
      <c r="I15" s="72">
        <f t="shared" si="3"/>
        <v>66</v>
      </c>
      <c r="J15" s="73">
        <v>47</v>
      </c>
      <c r="K15" s="74">
        <v>19</v>
      </c>
      <c r="L15" s="13"/>
    </row>
    <row r="16" spans="1:12" ht="30.75" customHeight="1">
      <c r="A16" s="59" t="s">
        <v>61</v>
      </c>
      <c r="B16" s="60">
        <f t="shared" si="2"/>
        <v>1448</v>
      </c>
      <c r="C16" s="61">
        <f t="shared" si="0"/>
        <v>681</v>
      </c>
      <c r="D16" s="61">
        <f t="shared" si="1"/>
        <v>767</v>
      </c>
      <c r="E16" s="62">
        <v>1435</v>
      </c>
      <c r="F16" s="63">
        <v>677</v>
      </c>
      <c r="G16" s="63">
        <v>758</v>
      </c>
      <c r="H16" s="63">
        <v>830</v>
      </c>
      <c r="I16" s="72">
        <f t="shared" si="3"/>
        <v>13</v>
      </c>
      <c r="J16" s="73">
        <v>4</v>
      </c>
      <c r="K16" s="74">
        <v>9</v>
      </c>
      <c r="L16" s="13"/>
    </row>
    <row r="17" spans="1:12" ht="30.75" customHeight="1">
      <c r="A17" s="59" t="s">
        <v>62</v>
      </c>
      <c r="B17" s="60">
        <f t="shared" si="2"/>
        <v>1909</v>
      </c>
      <c r="C17" s="61">
        <f t="shared" si="0"/>
        <v>890</v>
      </c>
      <c r="D17" s="61">
        <f t="shared" si="1"/>
        <v>1019</v>
      </c>
      <c r="E17" s="62">
        <v>1899</v>
      </c>
      <c r="F17" s="63">
        <v>887</v>
      </c>
      <c r="G17" s="63">
        <v>1012</v>
      </c>
      <c r="H17" s="63">
        <v>1052</v>
      </c>
      <c r="I17" s="72">
        <f t="shared" si="3"/>
        <v>10</v>
      </c>
      <c r="J17" s="73">
        <v>3</v>
      </c>
      <c r="K17" s="74">
        <v>7</v>
      </c>
      <c r="L17" s="13"/>
    </row>
    <row r="18" spans="1:12" ht="30.75" customHeight="1">
      <c r="A18" s="59" t="s">
        <v>63</v>
      </c>
      <c r="B18" s="60">
        <f t="shared" si="2"/>
        <v>1578</v>
      </c>
      <c r="C18" s="61">
        <f t="shared" si="0"/>
        <v>770</v>
      </c>
      <c r="D18" s="61">
        <f t="shared" si="1"/>
        <v>808</v>
      </c>
      <c r="E18" s="62">
        <v>1565</v>
      </c>
      <c r="F18" s="63">
        <v>769</v>
      </c>
      <c r="G18" s="63">
        <v>796</v>
      </c>
      <c r="H18" s="63">
        <v>887</v>
      </c>
      <c r="I18" s="72">
        <f t="shared" si="3"/>
        <v>13</v>
      </c>
      <c r="J18" s="73">
        <v>1</v>
      </c>
      <c r="K18" s="74">
        <v>12</v>
      </c>
      <c r="L18" s="13"/>
    </row>
    <row r="19" spans="1:12" ht="30.75" customHeight="1" thickBot="1">
      <c r="A19" s="64" t="s">
        <v>64</v>
      </c>
      <c r="B19" s="65">
        <f t="shared" si="2"/>
        <v>1407</v>
      </c>
      <c r="C19" s="66">
        <f t="shared" si="0"/>
        <v>665</v>
      </c>
      <c r="D19" s="66">
        <f t="shared" si="1"/>
        <v>742</v>
      </c>
      <c r="E19" s="67">
        <v>1399</v>
      </c>
      <c r="F19" s="68">
        <v>663</v>
      </c>
      <c r="G19" s="68">
        <v>736</v>
      </c>
      <c r="H19" s="68">
        <v>747</v>
      </c>
      <c r="I19" s="75">
        <f>SUM(J19:K19)</f>
        <v>8</v>
      </c>
      <c r="J19" s="76">
        <v>2</v>
      </c>
      <c r="K19" s="77">
        <v>6</v>
      </c>
      <c r="L19" s="13"/>
    </row>
    <row r="20" spans="9:11" ht="24" customHeight="1">
      <c r="I20" s="13"/>
      <c r="J20" s="13"/>
      <c r="K20" s="13"/>
    </row>
    <row r="22" ht="13.5">
      <c r="I22" s="42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6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" thickBot="1">
      <c r="A3" s="141" t="s">
        <v>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9.5" customHeight="1">
      <c r="A4" s="133" t="s">
        <v>44</v>
      </c>
      <c r="B4" s="135" t="s">
        <v>12</v>
      </c>
      <c r="C4" s="136"/>
      <c r="D4" s="135" t="s">
        <v>14</v>
      </c>
      <c r="E4" s="143"/>
      <c r="F4" s="143"/>
      <c r="G4" s="143"/>
      <c r="H4" s="143"/>
      <c r="I4" s="136"/>
      <c r="J4" s="135" t="s">
        <v>15</v>
      </c>
      <c r="K4" s="144"/>
    </row>
    <row r="5" spans="1:11" ht="19.5" customHeight="1">
      <c r="A5" s="134"/>
      <c r="B5" s="137"/>
      <c r="C5" s="138"/>
      <c r="D5" s="142" t="s">
        <v>13</v>
      </c>
      <c r="E5" s="142"/>
      <c r="F5" s="139" t="s">
        <v>16</v>
      </c>
      <c r="G5" s="140"/>
      <c r="H5" s="139" t="s">
        <v>17</v>
      </c>
      <c r="I5" s="140"/>
      <c r="J5" s="137"/>
      <c r="K5" s="145"/>
    </row>
    <row r="6" spans="1:11" s="1" customFormat="1" ht="21.75" customHeight="1" thickBot="1">
      <c r="A6" s="15" t="s">
        <v>66</v>
      </c>
      <c r="B6" s="127">
        <f>B8-B7</f>
        <v>55</v>
      </c>
      <c r="C6" s="128"/>
      <c r="D6" s="127">
        <f>D8-D7</f>
        <v>-15</v>
      </c>
      <c r="E6" s="128"/>
      <c r="F6" s="127">
        <f>F8-F7</f>
        <v>-4</v>
      </c>
      <c r="G6" s="128"/>
      <c r="H6" s="127">
        <f>H8-H7</f>
        <v>-11</v>
      </c>
      <c r="I6" s="128"/>
      <c r="J6" s="148"/>
      <c r="K6" s="149"/>
    </row>
    <row r="7" spans="1:11" ht="21.75" customHeight="1" thickBot="1">
      <c r="A7" s="16" t="s">
        <v>18</v>
      </c>
      <c r="B7" s="150">
        <v>20240</v>
      </c>
      <c r="C7" s="151"/>
      <c r="D7" s="152">
        <v>39922</v>
      </c>
      <c r="E7" s="153"/>
      <c r="F7" s="131">
        <v>19142</v>
      </c>
      <c r="G7" s="132"/>
      <c r="H7" s="129">
        <v>20780</v>
      </c>
      <c r="I7" s="130"/>
      <c r="J7" s="146"/>
      <c r="K7" s="147"/>
    </row>
    <row r="8" spans="1:11" ht="21.75" customHeight="1" thickBot="1">
      <c r="A8" s="17" t="s">
        <v>19</v>
      </c>
      <c r="B8" s="150">
        <v>20295</v>
      </c>
      <c r="C8" s="151"/>
      <c r="D8" s="152">
        <v>39907</v>
      </c>
      <c r="E8" s="153"/>
      <c r="F8" s="131">
        <v>19138</v>
      </c>
      <c r="G8" s="132"/>
      <c r="H8" s="129">
        <v>20769</v>
      </c>
      <c r="I8" s="130"/>
      <c r="J8" s="125"/>
      <c r="K8" s="126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6" t="s">
        <v>72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3" ht="21.75" customHeight="1" thickBot="1">
      <c r="A12" s="114" t="s">
        <v>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M12" s="2" t="s">
        <v>65</v>
      </c>
    </row>
    <row r="13" spans="1:11" ht="21.75" customHeight="1">
      <c r="A13" s="119" t="s">
        <v>11</v>
      </c>
      <c r="B13" s="122" t="s">
        <v>20</v>
      </c>
      <c r="C13" s="122" t="s">
        <v>21</v>
      </c>
      <c r="D13" s="122"/>
      <c r="E13" s="122"/>
      <c r="F13" s="122"/>
      <c r="G13" s="122"/>
      <c r="H13" s="103" t="s">
        <v>22</v>
      </c>
      <c r="I13" s="103" t="s">
        <v>23</v>
      </c>
      <c r="J13" s="122" t="s">
        <v>24</v>
      </c>
      <c r="K13" s="123" t="s">
        <v>2</v>
      </c>
    </row>
    <row r="14" spans="1:11" ht="21.75" customHeight="1">
      <c r="A14" s="120"/>
      <c r="B14" s="104"/>
      <c r="C14" s="117" t="s">
        <v>25</v>
      </c>
      <c r="D14" s="115" t="s">
        <v>3</v>
      </c>
      <c r="E14" s="116"/>
      <c r="F14" s="104" t="s">
        <v>4</v>
      </c>
      <c r="G14" s="104"/>
      <c r="H14" s="104"/>
      <c r="I14" s="104"/>
      <c r="J14" s="104"/>
      <c r="K14" s="124"/>
    </row>
    <row r="15" spans="1:11" ht="21.75" customHeight="1">
      <c r="A15" s="121"/>
      <c r="B15" s="104"/>
      <c r="C15" s="118"/>
      <c r="D15" s="6" t="s">
        <v>0</v>
      </c>
      <c r="E15" s="6" t="s">
        <v>1</v>
      </c>
      <c r="F15" s="6" t="s">
        <v>5</v>
      </c>
      <c r="G15" s="6" t="s">
        <v>6</v>
      </c>
      <c r="H15" s="104"/>
      <c r="I15" s="104"/>
      <c r="J15" s="104"/>
      <c r="K15" s="124"/>
    </row>
    <row r="16" spans="1:11" s="1" customFormat="1" ht="21.75" customHeight="1">
      <c r="A16" s="18" t="s">
        <v>43</v>
      </c>
      <c r="B16" s="30">
        <f>B17-B18</f>
        <v>-15</v>
      </c>
      <c r="C16" s="30">
        <f>C17-C18</f>
        <v>-2</v>
      </c>
      <c r="D16" s="30">
        <f aca="true" t="shared" si="0" ref="D16:K16">D17-D18</f>
        <v>4</v>
      </c>
      <c r="E16" s="30">
        <f t="shared" si="0"/>
        <v>-6</v>
      </c>
      <c r="F16" s="30">
        <f t="shared" si="0"/>
        <v>-26</v>
      </c>
      <c r="G16" s="30">
        <f t="shared" si="0"/>
        <v>24</v>
      </c>
      <c r="H16" s="30">
        <f t="shared" si="0"/>
        <v>-11</v>
      </c>
      <c r="I16" s="30">
        <f t="shared" si="0"/>
        <v>-2</v>
      </c>
      <c r="J16" s="30">
        <f t="shared" si="0"/>
        <v>0</v>
      </c>
      <c r="K16" s="31">
        <f t="shared" si="0"/>
        <v>0</v>
      </c>
    </row>
    <row r="17" spans="1:12" ht="21.75" customHeight="1">
      <c r="A17" s="19" t="s">
        <v>26</v>
      </c>
      <c r="B17" s="32">
        <f>SUM(C17+H17+I17+J17+K17)</f>
        <v>316</v>
      </c>
      <c r="C17" s="32">
        <f>SUM(D17+E17)</f>
        <v>300</v>
      </c>
      <c r="D17" s="36">
        <v>165</v>
      </c>
      <c r="E17" s="36">
        <v>135</v>
      </c>
      <c r="F17" s="36">
        <v>144</v>
      </c>
      <c r="G17" s="36">
        <v>156</v>
      </c>
      <c r="H17" s="36">
        <v>16</v>
      </c>
      <c r="I17" s="36">
        <v>0</v>
      </c>
      <c r="J17" s="36">
        <v>0</v>
      </c>
      <c r="K17" s="37">
        <v>0</v>
      </c>
      <c r="L17" s="27"/>
    </row>
    <row r="18" spans="1:11" ht="21.75" customHeight="1" thickBot="1">
      <c r="A18" s="20" t="s">
        <v>27</v>
      </c>
      <c r="B18" s="33">
        <f>SUM(C18,H18,I18,J18,K18)</f>
        <v>331</v>
      </c>
      <c r="C18" s="33">
        <f>SUM(D18+E18)</f>
        <v>302</v>
      </c>
      <c r="D18" s="38">
        <v>161</v>
      </c>
      <c r="E18" s="38">
        <v>141</v>
      </c>
      <c r="F18" s="38">
        <v>170</v>
      </c>
      <c r="G18" s="38">
        <v>132</v>
      </c>
      <c r="H18" s="38">
        <v>27</v>
      </c>
      <c r="I18" s="38">
        <v>2</v>
      </c>
      <c r="J18" s="38">
        <v>0</v>
      </c>
      <c r="K18" s="39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6" t="s">
        <v>68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7.25" customHeight="1" thickBot="1">
      <c r="A22" s="5"/>
      <c r="B22" s="5"/>
      <c r="C22" s="5"/>
      <c r="D22" s="5"/>
      <c r="E22" s="5"/>
      <c r="F22" s="5"/>
      <c r="G22" s="105" t="s">
        <v>71</v>
      </c>
      <c r="H22" s="105"/>
      <c r="I22" s="105"/>
      <c r="J22" s="105"/>
      <c r="K22" s="105"/>
    </row>
    <row r="23" spans="1:11" ht="30" customHeight="1">
      <c r="A23" s="107" t="s">
        <v>28</v>
      </c>
      <c r="B23" s="109" t="s">
        <v>29</v>
      </c>
      <c r="C23" s="109" t="s">
        <v>30</v>
      </c>
      <c r="D23" s="109"/>
      <c r="E23" s="109"/>
      <c r="F23" s="109"/>
      <c r="G23" s="109"/>
      <c r="H23" s="109"/>
      <c r="I23" s="109"/>
      <c r="J23" s="109"/>
      <c r="K23" s="111"/>
    </row>
    <row r="24" spans="1:11" ht="30" customHeight="1" thickBot="1">
      <c r="A24" s="108"/>
      <c r="B24" s="110"/>
      <c r="C24" s="112" t="s">
        <v>31</v>
      </c>
      <c r="D24" s="113"/>
      <c r="E24" s="113"/>
      <c r="F24" s="113"/>
      <c r="G24" s="113"/>
      <c r="H24" s="113"/>
      <c r="I24" s="113"/>
      <c r="J24" s="113"/>
      <c r="K24" s="21" t="s">
        <v>32</v>
      </c>
    </row>
    <row r="25" spans="1:19" ht="30" customHeight="1">
      <c r="A25" s="108"/>
      <c r="B25" s="110"/>
      <c r="C25" s="7" t="s">
        <v>10</v>
      </c>
      <c r="D25" s="44" t="s">
        <v>29</v>
      </c>
      <c r="E25" s="45" t="s">
        <v>33</v>
      </c>
      <c r="F25" s="45" t="s">
        <v>34</v>
      </c>
      <c r="G25" s="45" t="s">
        <v>35</v>
      </c>
      <c r="H25" s="45" t="s">
        <v>36</v>
      </c>
      <c r="I25" s="45" t="s">
        <v>37</v>
      </c>
      <c r="J25" s="46" t="s">
        <v>38</v>
      </c>
      <c r="K25" s="22" t="s">
        <v>39</v>
      </c>
      <c r="S25" s="28"/>
    </row>
    <row r="26" spans="1:14" ht="30" customHeight="1">
      <c r="A26" s="23" t="s">
        <v>40</v>
      </c>
      <c r="B26" s="9">
        <f>SUM(B27:B28)</f>
        <v>39907</v>
      </c>
      <c r="C26" s="9">
        <v>4846</v>
      </c>
      <c r="D26" s="86">
        <f>SUM(D27:D28)</f>
        <v>22399</v>
      </c>
      <c r="E26" s="43">
        <f aca="true" t="shared" si="1" ref="E26:K26">E27+E28</f>
        <v>430</v>
      </c>
      <c r="F26" s="43">
        <f t="shared" si="1"/>
        <v>3310</v>
      </c>
      <c r="G26" s="43">
        <f t="shared" si="1"/>
        <v>2873</v>
      </c>
      <c r="H26" s="43">
        <f t="shared" si="1"/>
        <v>4831</v>
      </c>
      <c r="I26" s="43">
        <f t="shared" si="1"/>
        <v>7075</v>
      </c>
      <c r="J26" s="87">
        <f t="shared" si="1"/>
        <v>3880</v>
      </c>
      <c r="K26" s="85">
        <f t="shared" si="1"/>
        <v>12699</v>
      </c>
      <c r="N26" s="14"/>
    </row>
    <row r="27" spans="1:14" ht="30" customHeight="1">
      <c r="A27" s="24" t="s">
        <v>41</v>
      </c>
      <c r="B27" s="8">
        <f>SUM(C27:D27,K27)</f>
        <v>19138</v>
      </c>
      <c r="C27" s="83">
        <v>2465</v>
      </c>
      <c r="D27" s="88">
        <f>SUM(E27:J27)</f>
        <v>11836</v>
      </c>
      <c r="E27" s="40">
        <v>225</v>
      </c>
      <c r="F27" s="34">
        <v>1860</v>
      </c>
      <c r="G27" s="34">
        <v>1483</v>
      </c>
      <c r="H27" s="82">
        <v>2631</v>
      </c>
      <c r="I27" s="34">
        <v>3717</v>
      </c>
      <c r="J27" s="89">
        <v>1920</v>
      </c>
      <c r="K27" s="89">
        <v>4837</v>
      </c>
      <c r="L27" s="29"/>
      <c r="N27" s="14"/>
    </row>
    <row r="28" spans="1:14" ht="30" customHeight="1" thickBot="1">
      <c r="A28" s="25" t="s">
        <v>42</v>
      </c>
      <c r="B28" s="26">
        <f>SUM(C28:D28,K28)</f>
        <v>20769</v>
      </c>
      <c r="C28" s="84">
        <v>2344</v>
      </c>
      <c r="D28" s="90">
        <f>SUM(E28:J28)</f>
        <v>10563</v>
      </c>
      <c r="E28" s="41">
        <v>205</v>
      </c>
      <c r="F28" s="35">
        <v>1450</v>
      </c>
      <c r="G28" s="35">
        <v>1390</v>
      </c>
      <c r="H28" s="91">
        <v>2200</v>
      </c>
      <c r="I28" s="35">
        <v>3358</v>
      </c>
      <c r="J28" s="92">
        <v>1960</v>
      </c>
      <c r="K28" s="92">
        <v>7862</v>
      </c>
      <c r="N28" s="14"/>
    </row>
    <row r="29" ht="14.25">
      <c r="N29" s="14"/>
    </row>
    <row r="30" spans="4:14" ht="14.25">
      <c r="D30" s="14"/>
      <c r="N30" s="14"/>
    </row>
    <row r="31" ht="14.25">
      <c r="D31" s="14"/>
    </row>
    <row r="32" ht="13.5" customHeight="1"/>
    <row r="35" ht="14.25">
      <c r="K35" s="2" t="s">
        <v>67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2019-06-10T07:01:32Z</dcterms:modified>
  <cp:category/>
  <cp:version/>
  <cp:contentType/>
  <cp:contentStatus/>
</cp:coreProperties>
</file>