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1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<sst xmlns="http://schemas.openxmlformats.org/spreadsheetml/2006/main" count="80" uniqueCount="72">
  <si>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</si>
  <si>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</si>
  <si>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</si>
  <si>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</si>
  <si>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</si>
  <si>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</si>
  <si>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</si>
  <si>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</si>
  <si>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</si>
  <si>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</si>
  <si>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</si>
  <si>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</si>
  <si>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</si>
  <si>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</si>
  <si>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</si>
  <si>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</si>
  <si>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</si>
  <si>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</si>
  <si>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</si>
  <si>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</si>
  <si>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</si>
  <si>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</si>
  <si>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</si>
  <si>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</si>
  <si>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</si>
  <si>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</si>
  <si>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</si>
  <si>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</si>
  <si>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</si>
  <si>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</si>
  <si>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</si>
  <si>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</si>
  <si>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</si>
  <si>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</si>
  <si>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</si>
  <si>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</si>
  <si>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</si>
  <si>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</si>
  <si>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</si>
  <si>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</si>
  <si>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</si>
  <si>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</si>
  <si>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</si>
  <si>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</si>
  <si>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</si>
  <si>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</si>
  <si>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</si>
  <si>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</si>
  <si>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</si>
  <si>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</si>
  <si>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</si>
  <si>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</si>
  <si>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</si>
  <si>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</si>
  <si>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</si>
  <si>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</si>
  <si>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</si>
  <si>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</si>
  <si>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</si>
  <si>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</si>
  <si>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</si>
  <si>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</si>
  <si>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</si>
  <si>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</si>
  <si>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</si>
  <si>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</si>
  <si>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</si>
  <si>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</si>
  <si>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</si>
  <si>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</si>
  <si>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(9월)</t>
    </r>
    <r>
      <rPr>
        <sz val="12"/>
        <rFont val="돋움"/>
        <family val="3"/>
      </rPr>
      <t xml:space="preserve">(외국인 제외)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</si>
  <si>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9. 30.현재,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</si>
</sst>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7" applyFont="1" applyAlignment="1">
      <alignment vertical="center"/>
      <protection/>
    </xf>
    <xf numFmtId="0" fontId="10" fillId="0" borderId="0" xfId="67" applyFont="1" applyAlignment="1">
      <alignment/>
      <protection/>
    </xf>
    <xf numFmtId="0" fontId="17" fillId="0" borderId="0" xfId="67" applyFont="1" applyAlignment="1">
      <alignment horizontal="center" vertical="center"/>
      <protection/>
    </xf>
    <xf numFmtId="0" fontId="11" fillId="0" borderId="0" xfId="67" applyFont="1" applyBorder="1" applyAlignment="1">
      <alignment horizontal="center" vertical="center"/>
      <protection/>
    </xf>
    <xf numFmtId="0" fontId="16" fillId="0" borderId="0" xfId="67" applyFont="1" applyBorder="1" applyAlignment="1">
      <alignment vertical="center"/>
      <protection/>
    </xf>
    <xf numFmtId="0" fontId="15" fillId="0" borderId="0" xfId="67" applyFont="1" applyAlignment="1">
      <alignment/>
      <protection/>
    </xf>
    <xf numFmtId="0" fontId="14" fillId="0" borderId="0" xfId="67" applyFont="1" applyBorder="1" applyAlignment="1">
      <alignment horizontal="right" vertical="center"/>
      <protection/>
    </xf>
    <xf numFmtId="0" fontId="10" fillId="0" borderId="0" xfId="67" applyFont="1" applyAlignment="1">
      <alignment horizontal="center"/>
      <protection/>
    </xf>
    <xf numFmtId="41" fontId="10" fillId="0" borderId="0" xfId="6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7" applyFont="1" applyFill="1" applyBorder="1" applyAlignment="1">
      <alignment horizontal="center" vertical="center"/>
      <protection/>
    </xf>
    <xf numFmtId="0" fontId="18" fillId="35" borderId="17" xfId="67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7" applyFont="1" applyFill="1" applyBorder="1" applyAlignment="1">
      <alignment horizontal="center" vertical="center"/>
      <protection/>
    </xf>
    <xf numFmtId="0" fontId="11" fillId="0" borderId="18" xfId="67" applyFont="1" applyFill="1" applyBorder="1" applyAlignment="1">
      <alignment horizontal="center" vertical="center"/>
      <protection/>
    </xf>
    <xf numFmtId="0" fontId="8" fillId="36" borderId="2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7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21" xfId="66" applyNumberFormat="1" applyFont="1" applyBorder="1" applyAlignment="1">
      <alignment horizontal="center" vertical="center"/>
      <protection/>
    </xf>
    <xf numFmtId="178" fontId="7" fillId="0" borderId="27" xfId="66" applyNumberFormat="1" applyFont="1" applyFill="1" applyBorder="1" applyAlignment="1">
      <alignment horizontal="center" vertical="center"/>
      <protection/>
    </xf>
    <xf numFmtId="41" fontId="23" fillId="4" borderId="28" xfId="49" applyFont="1" applyFill="1" applyBorder="1" applyAlignment="1">
      <alignment horizontal="right" vertical="center"/>
    </xf>
    <xf numFmtId="41" fontId="23" fillId="4" borderId="29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0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60" fillId="0" borderId="10" xfId="71" applyNumberFormat="1" applyFont="1" applyBorder="1">
      <alignment vertical="center"/>
      <protection/>
    </xf>
    <xf numFmtId="179" fontId="60" fillId="0" borderId="22" xfId="71" applyNumberFormat="1" applyFont="1" applyBorder="1">
      <alignment vertical="center"/>
      <protection/>
    </xf>
    <xf numFmtId="41" fontId="20" fillId="4" borderId="31" xfId="49" applyFont="1" applyFill="1" applyBorder="1" applyAlignment="1">
      <alignment horizontal="right" vertical="center"/>
    </xf>
    <xf numFmtId="179" fontId="60" fillId="0" borderId="22" xfId="64" applyNumberFormat="1" applyFont="1" applyBorder="1">
      <alignment vertical="center"/>
      <protection/>
    </xf>
    <xf numFmtId="179" fontId="60" fillId="0" borderId="10" xfId="64" applyNumberFormat="1" applyFont="1" applyBorder="1">
      <alignment vertical="center"/>
      <protection/>
    </xf>
    <xf numFmtId="41" fontId="20" fillId="35" borderId="30" xfId="49" applyFont="1" applyFill="1" applyBorder="1" applyAlignment="1">
      <alignment horizontal="right" vertical="center"/>
    </xf>
    <xf numFmtId="179" fontId="60" fillId="0" borderId="10" xfId="0" applyNumberFormat="1" applyFont="1" applyBorder="1" applyAlignment="1">
      <alignment vertical="center"/>
    </xf>
    <xf numFmtId="179" fontId="60" fillId="0" borderId="22" xfId="0" applyNumberFormat="1" applyFont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22" xfId="0" applyFont="1" applyFill="1" applyBorder="1" applyAlignment="1">
      <alignment horizontal="center" vertical="center"/>
    </xf>
    <xf numFmtId="0" fontId="61" fillId="38" borderId="30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22" xfId="0" applyNumberFormat="1" applyFont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1" fillId="0" borderId="32" xfId="0" applyNumberFormat="1" applyFont="1" applyBorder="1" applyAlignment="1">
      <alignment vertical="center"/>
    </xf>
    <xf numFmtId="0" fontId="11" fillId="0" borderId="33" xfId="67" applyFont="1" applyFill="1" applyBorder="1" applyAlignment="1">
      <alignment horizontal="center" vertical="center"/>
      <protection/>
    </xf>
    <xf numFmtId="179" fontId="60" fillId="0" borderId="10" xfId="65" applyNumberFormat="1" applyFont="1" applyBorder="1">
      <alignment vertical="center"/>
      <protection/>
    </xf>
    <xf numFmtId="179" fontId="60" fillId="0" borderId="34" xfId="71" applyNumberFormat="1" applyFont="1" applyBorder="1">
      <alignment vertical="center"/>
      <protection/>
    </xf>
    <xf numFmtId="179" fontId="60" fillId="0" borderId="34" xfId="0" applyNumberFormat="1" applyFont="1" applyBorder="1" applyAlignment="1">
      <alignment vertical="center"/>
    </xf>
    <xf numFmtId="179" fontId="60" fillId="0" borderId="34" xfId="64" applyNumberFormat="1" applyFont="1" applyBorder="1">
      <alignment vertical="center"/>
      <protection/>
    </xf>
    <xf numFmtId="179" fontId="60" fillId="0" borderId="34" xfId="65" applyNumberFormat="1" applyFont="1" applyBorder="1">
      <alignment vertical="center"/>
      <protection/>
    </xf>
    <xf numFmtId="179" fontId="60" fillId="0" borderId="22" xfId="65" applyNumberFormat="1" applyFont="1" applyBorder="1">
      <alignment vertical="center"/>
      <protection/>
    </xf>
    <xf numFmtId="0" fontId="18" fillId="35" borderId="34" xfId="67" applyFont="1" applyFill="1" applyBorder="1" applyAlignment="1">
      <alignment horizontal="center" vertical="center" wrapText="1"/>
      <protection/>
    </xf>
    <xf numFmtId="0" fontId="18" fillId="35" borderId="34" xfId="67" applyFont="1" applyFill="1" applyBorder="1" applyAlignment="1">
      <alignment horizontal="center" vertical="center"/>
      <protection/>
    </xf>
    <xf numFmtId="0" fontId="18" fillId="35" borderId="29" xfId="67" applyFont="1" applyFill="1" applyBorder="1" applyAlignment="1">
      <alignment horizontal="center" vertical="center"/>
      <protection/>
    </xf>
    <xf numFmtId="0" fontId="18" fillId="35" borderId="33" xfId="67" applyFont="1" applyFill="1" applyBorder="1" applyAlignment="1">
      <alignment horizontal="center" vertical="center" wrapText="1"/>
      <protection/>
    </xf>
    <xf numFmtId="0" fontId="18" fillId="35" borderId="19" xfId="6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35" xfId="50" applyNumberFormat="1" applyFont="1" applyBorder="1" applyAlignment="1" quotePrefix="1">
      <alignment horizontal="center" vertical="center"/>
    </xf>
    <xf numFmtId="178" fontId="7" fillId="0" borderId="24" xfId="50" applyNumberFormat="1" applyFont="1" applyBorder="1" applyAlignment="1" quotePrefix="1">
      <alignment horizontal="center" vertical="center"/>
    </xf>
    <xf numFmtId="178" fontId="7" fillId="0" borderId="35" xfId="48" applyNumberFormat="1" applyFont="1" applyBorder="1" applyAlignment="1">
      <alignment horizontal="center" vertical="center"/>
    </xf>
    <xf numFmtId="178" fontId="7" fillId="0" borderId="24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6" xfId="48" applyNumberFormat="1" applyFont="1" applyBorder="1" applyAlignment="1">
      <alignment horizontal="center" vertical="center"/>
    </xf>
    <xf numFmtId="178" fontId="7" fillId="0" borderId="35" xfId="50" applyNumberFormat="1" applyFont="1" applyFill="1" applyBorder="1" applyAlignment="1">
      <alignment horizontal="center" vertical="center"/>
    </xf>
    <xf numFmtId="178" fontId="7" fillId="0" borderId="24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6" xfId="48" applyNumberFormat="1" applyFont="1" applyBorder="1" applyAlignment="1">
      <alignment horizontal="center" vertical="center"/>
    </xf>
    <xf numFmtId="178" fontId="7" fillId="0" borderId="35" xfId="50" applyNumberFormat="1" applyFont="1" applyFill="1" applyBorder="1" applyAlignment="1" quotePrefix="1">
      <alignment horizontal="center" vertical="center"/>
    </xf>
    <xf numFmtId="178" fontId="7" fillId="0" borderId="24" xfId="50" applyNumberFormat="1" applyFont="1" applyFill="1" applyBorder="1" applyAlignment="1" quotePrefix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176" fontId="7" fillId="0" borderId="35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center" vertical="center" shrinkToFit="1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2" xfId="66"/>
    <cellStyle name="표준 2_9월말 주민등록인구 및 외국인 현황" xfId="67"/>
    <cellStyle name="표준 3" xfId="68"/>
    <cellStyle name="표준 4" xfId="69"/>
    <cellStyle name="표준 5" xfId="70"/>
    <cellStyle name="표준 6" xfId="71"/>
    <cellStyle name="표준 7" xfId="72"/>
    <cellStyle name="표준 8" xfId="73"/>
    <cellStyle name="표준 9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95" zoomScaleNormal="95" zoomScalePageLayoutView="0" workbookViewId="0" topLeftCell="A1">
      <selection activeCell="M16" sqref="M16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91" t="s">
        <v>47</v>
      </c>
      <c r="B6" s="89" t="s">
        <v>48</v>
      </c>
      <c r="C6" s="89"/>
      <c r="D6" s="89"/>
      <c r="E6" s="88" t="s">
        <v>49</v>
      </c>
      <c r="F6" s="88"/>
      <c r="G6" s="88"/>
      <c r="H6" s="88"/>
      <c r="I6" s="88" t="s">
        <v>50</v>
      </c>
      <c r="J6" s="89"/>
      <c r="K6" s="90"/>
    </row>
    <row r="7" spans="1:11" s="22" customFormat="1" ht="24" customHeight="1">
      <c r="A7" s="92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3">
        <f>SUM(B9:B19)</f>
        <v>40451</v>
      </c>
      <c r="C8" s="43">
        <f>SUM(C9:C19)</f>
        <v>19350</v>
      </c>
      <c r="D8" s="43">
        <f>SUM(D9:D19)</f>
        <v>21101</v>
      </c>
      <c r="E8" s="43">
        <f aca="true" t="shared" si="0" ref="E8:K8">SUM(E9:E19)</f>
        <v>40028</v>
      </c>
      <c r="F8" s="43">
        <f t="shared" si="0"/>
        <v>19143</v>
      </c>
      <c r="G8" s="43">
        <f t="shared" si="0"/>
        <v>20885</v>
      </c>
      <c r="H8" s="45">
        <f t="shared" si="0"/>
        <v>20128</v>
      </c>
      <c r="I8" s="44">
        <f t="shared" si="0"/>
        <v>423</v>
      </c>
      <c r="J8" s="44">
        <f t="shared" si="0"/>
        <v>207</v>
      </c>
      <c r="K8" s="70">
        <f t="shared" si="0"/>
        <v>216</v>
      </c>
      <c r="L8" s="23"/>
    </row>
    <row r="9" spans="1:12" ht="30.75" customHeight="1">
      <c r="A9" s="81" t="s">
        <v>55</v>
      </c>
      <c r="B9" s="83">
        <f>SUM(C9:D9)</f>
        <v>18796</v>
      </c>
      <c r="C9" s="84">
        <f>SUM(F9,J9)</f>
        <v>9055</v>
      </c>
      <c r="D9" s="84">
        <f>SUM(G9,K9)</f>
        <v>9741</v>
      </c>
      <c r="E9" s="85">
        <f>SUM(F9:G9)</f>
        <v>18614</v>
      </c>
      <c r="F9" s="86">
        <v>8975</v>
      </c>
      <c r="G9" s="86">
        <v>9639</v>
      </c>
      <c r="H9" s="86">
        <v>8215</v>
      </c>
      <c r="I9" s="67">
        <f>SUM(J9:K9)</f>
        <v>182</v>
      </c>
      <c r="J9" s="53">
        <v>80</v>
      </c>
      <c r="K9" s="54">
        <v>102</v>
      </c>
      <c r="L9" s="23"/>
    </row>
    <row r="10" spans="1:12" ht="30.75" customHeight="1">
      <c r="A10" s="28" t="s">
        <v>56</v>
      </c>
      <c r="B10" s="65">
        <f aca="true" t="shared" si="1" ref="B10:B19">SUM(C10:D10)</f>
        <v>2293</v>
      </c>
      <c r="C10" s="71">
        <f aca="true" t="shared" si="2" ref="C10:C19">SUM(F10,J10)</f>
        <v>1072</v>
      </c>
      <c r="D10" s="71">
        <f aca="true" t="shared" si="3" ref="D10:D19">SUM(G10,K10)</f>
        <v>1221</v>
      </c>
      <c r="E10" s="69">
        <f aca="true" t="shared" si="4" ref="E10:E19">SUM(F10:G10)</f>
        <v>2278</v>
      </c>
      <c r="F10" s="82">
        <v>1066</v>
      </c>
      <c r="G10" s="82">
        <v>1212</v>
      </c>
      <c r="H10" s="82">
        <v>1326</v>
      </c>
      <c r="I10" s="64">
        <f>SUM(J10:K10)</f>
        <v>15</v>
      </c>
      <c r="J10" s="55">
        <v>6</v>
      </c>
      <c r="K10" s="56">
        <v>9</v>
      </c>
      <c r="L10" s="23"/>
    </row>
    <row r="11" spans="1:12" ht="30.75" customHeight="1">
      <c r="A11" s="28" t="s">
        <v>57</v>
      </c>
      <c r="B11" s="65">
        <f t="shared" si="1"/>
        <v>1647</v>
      </c>
      <c r="C11" s="71">
        <f t="shared" si="2"/>
        <v>816</v>
      </c>
      <c r="D11" s="71">
        <f t="shared" si="3"/>
        <v>831</v>
      </c>
      <c r="E11" s="69">
        <f t="shared" si="4"/>
        <v>1626</v>
      </c>
      <c r="F11" s="82">
        <v>808</v>
      </c>
      <c r="G11" s="82">
        <v>818</v>
      </c>
      <c r="H11" s="82">
        <v>946</v>
      </c>
      <c r="I11" s="64">
        <f aca="true" t="shared" si="5" ref="I11:I18">SUM(J11:K11)</f>
        <v>21</v>
      </c>
      <c r="J11" s="55">
        <v>8</v>
      </c>
      <c r="K11" s="56">
        <v>13</v>
      </c>
      <c r="L11" s="23"/>
    </row>
    <row r="12" spans="1:12" ht="30.75" customHeight="1">
      <c r="A12" s="28" t="s">
        <v>58</v>
      </c>
      <c r="B12" s="65">
        <f t="shared" si="1"/>
        <v>1742</v>
      </c>
      <c r="C12" s="71">
        <f>SUM(F12,J12)</f>
        <v>809</v>
      </c>
      <c r="D12" s="71">
        <f t="shared" si="3"/>
        <v>933</v>
      </c>
      <c r="E12" s="69">
        <f t="shared" si="4"/>
        <v>1713</v>
      </c>
      <c r="F12" s="82">
        <v>790</v>
      </c>
      <c r="G12" s="82">
        <v>923</v>
      </c>
      <c r="H12" s="82">
        <v>1000</v>
      </c>
      <c r="I12" s="64">
        <f t="shared" si="5"/>
        <v>29</v>
      </c>
      <c r="J12" s="55">
        <v>19</v>
      </c>
      <c r="K12" s="56">
        <v>10</v>
      </c>
      <c r="L12" s="23"/>
    </row>
    <row r="13" spans="1:12" ht="30.75" customHeight="1">
      <c r="A13" s="28" t="s">
        <v>59</v>
      </c>
      <c r="B13" s="65">
        <f t="shared" si="1"/>
        <v>2550</v>
      </c>
      <c r="C13" s="71">
        <f t="shared" si="2"/>
        <v>1248</v>
      </c>
      <c r="D13" s="71">
        <f t="shared" si="3"/>
        <v>1302</v>
      </c>
      <c r="E13" s="69">
        <f t="shared" si="4"/>
        <v>2499</v>
      </c>
      <c r="F13" s="82">
        <v>1214</v>
      </c>
      <c r="G13" s="82">
        <v>1285</v>
      </c>
      <c r="H13" s="82">
        <v>1340</v>
      </c>
      <c r="I13" s="64">
        <f t="shared" si="5"/>
        <v>51</v>
      </c>
      <c r="J13" s="55">
        <v>34</v>
      </c>
      <c r="K13" s="56">
        <v>17</v>
      </c>
      <c r="L13" s="23"/>
    </row>
    <row r="14" spans="1:12" ht="30.75" customHeight="1">
      <c r="A14" s="28" t="s">
        <v>60</v>
      </c>
      <c r="B14" s="65">
        <f t="shared" si="1"/>
        <v>2196</v>
      </c>
      <c r="C14" s="71">
        <f t="shared" si="2"/>
        <v>1038</v>
      </c>
      <c r="D14" s="71">
        <f t="shared" si="3"/>
        <v>1158</v>
      </c>
      <c r="E14" s="69">
        <f t="shared" si="4"/>
        <v>2177</v>
      </c>
      <c r="F14" s="82">
        <v>1031</v>
      </c>
      <c r="G14" s="82">
        <v>1146</v>
      </c>
      <c r="H14" s="82">
        <v>1175</v>
      </c>
      <c r="I14" s="64">
        <f t="shared" si="5"/>
        <v>19</v>
      </c>
      <c r="J14" s="55">
        <v>7</v>
      </c>
      <c r="K14" s="56">
        <v>12</v>
      </c>
      <c r="L14" s="23"/>
    </row>
    <row r="15" spans="1:12" ht="30.75" customHeight="1">
      <c r="A15" s="28" t="s">
        <v>61</v>
      </c>
      <c r="B15" s="65">
        <f t="shared" si="1"/>
        <v>4815</v>
      </c>
      <c r="C15" s="71">
        <f t="shared" si="2"/>
        <v>2263</v>
      </c>
      <c r="D15" s="71">
        <f t="shared" si="3"/>
        <v>2552</v>
      </c>
      <c r="E15" s="69">
        <f t="shared" si="4"/>
        <v>4755</v>
      </c>
      <c r="F15" s="82">
        <v>2223</v>
      </c>
      <c r="G15" s="82">
        <v>2532</v>
      </c>
      <c r="H15" s="82">
        <v>2604</v>
      </c>
      <c r="I15" s="64">
        <f t="shared" si="5"/>
        <v>60</v>
      </c>
      <c r="J15" s="55">
        <v>40</v>
      </c>
      <c r="K15" s="56">
        <v>20</v>
      </c>
      <c r="L15" s="23"/>
    </row>
    <row r="16" spans="1:12" ht="30.75" customHeight="1">
      <c r="A16" s="28" t="s">
        <v>62</v>
      </c>
      <c r="B16" s="65">
        <f t="shared" si="1"/>
        <v>1459</v>
      </c>
      <c r="C16" s="71">
        <f t="shared" si="2"/>
        <v>693</v>
      </c>
      <c r="D16" s="71">
        <f t="shared" si="3"/>
        <v>766</v>
      </c>
      <c r="E16" s="69">
        <f t="shared" si="4"/>
        <v>1448</v>
      </c>
      <c r="F16" s="82">
        <v>689</v>
      </c>
      <c r="G16" s="82">
        <v>759</v>
      </c>
      <c r="H16" s="82">
        <v>825</v>
      </c>
      <c r="I16" s="64">
        <f t="shared" si="5"/>
        <v>11</v>
      </c>
      <c r="J16" s="55">
        <v>4</v>
      </c>
      <c r="K16" s="56">
        <v>7</v>
      </c>
      <c r="L16" s="23"/>
    </row>
    <row r="17" spans="1:12" ht="30.75" customHeight="1">
      <c r="A17" s="28" t="s">
        <v>63</v>
      </c>
      <c r="B17" s="65">
        <f t="shared" si="1"/>
        <v>1923</v>
      </c>
      <c r="C17" s="71">
        <f t="shared" si="2"/>
        <v>895</v>
      </c>
      <c r="D17" s="71">
        <f t="shared" si="3"/>
        <v>1028</v>
      </c>
      <c r="E17" s="69">
        <f t="shared" si="4"/>
        <v>1910</v>
      </c>
      <c r="F17" s="82">
        <v>890</v>
      </c>
      <c r="G17" s="82">
        <v>1020</v>
      </c>
      <c r="H17" s="82">
        <v>1058</v>
      </c>
      <c r="I17" s="64">
        <f t="shared" si="5"/>
        <v>13</v>
      </c>
      <c r="J17" s="55">
        <v>5</v>
      </c>
      <c r="K17" s="56">
        <v>8</v>
      </c>
      <c r="L17" s="23"/>
    </row>
    <row r="18" spans="1:12" ht="30.75" customHeight="1">
      <c r="A18" s="28" t="s">
        <v>64</v>
      </c>
      <c r="B18" s="65">
        <f t="shared" si="1"/>
        <v>1610</v>
      </c>
      <c r="C18" s="71">
        <f t="shared" si="2"/>
        <v>777</v>
      </c>
      <c r="D18" s="71">
        <f t="shared" si="3"/>
        <v>833</v>
      </c>
      <c r="E18" s="69">
        <f t="shared" si="4"/>
        <v>1595</v>
      </c>
      <c r="F18" s="82">
        <v>775</v>
      </c>
      <c r="G18" s="82">
        <v>820</v>
      </c>
      <c r="H18" s="82">
        <v>893</v>
      </c>
      <c r="I18" s="64">
        <f t="shared" si="5"/>
        <v>15</v>
      </c>
      <c r="J18" s="55">
        <v>2</v>
      </c>
      <c r="K18" s="56">
        <v>13</v>
      </c>
      <c r="L18" s="23"/>
    </row>
    <row r="19" spans="1:12" ht="30.75" customHeight="1" thickBot="1">
      <c r="A19" s="29" t="s">
        <v>65</v>
      </c>
      <c r="B19" s="66">
        <f t="shared" si="1"/>
        <v>1420</v>
      </c>
      <c r="C19" s="72">
        <f t="shared" si="2"/>
        <v>684</v>
      </c>
      <c r="D19" s="72">
        <f t="shared" si="3"/>
        <v>736</v>
      </c>
      <c r="E19" s="68">
        <f t="shared" si="4"/>
        <v>1413</v>
      </c>
      <c r="F19" s="87">
        <v>682</v>
      </c>
      <c r="G19" s="87">
        <v>731</v>
      </c>
      <c r="H19" s="87">
        <v>746</v>
      </c>
      <c r="I19" s="57">
        <f>SUM(J19:K19)</f>
        <v>7</v>
      </c>
      <c r="J19" s="58">
        <v>2</v>
      </c>
      <c r="K19" s="59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ignoredErrors>
    <ignoredError sqref="E10:E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tabSelected="1" zoomScalePageLayoutView="0" workbookViewId="0" topLeftCell="A1">
      <selection activeCell="N18" sqref="N18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 thickBot="1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9.5" customHeight="1">
      <c r="A4" s="112" t="s">
        <v>44</v>
      </c>
      <c r="B4" s="114" t="s">
        <v>12</v>
      </c>
      <c r="C4" s="115"/>
      <c r="D4" s="114" t="s">
        <v>14</v>
      </c>
      <c r="E4" s="122"/>
      <c r="F4" s="122"/>
      <c r="G4" s="122"/>
      <c r="H4" s="122"/>
      <c r="I4" s="115"/>
      <c r="J4" s="114" t="s">
        <v>15</v>
      </c>
      <c r="K4" s="123"/>
    </row>
    <row r="5" spans="1:11" ht="19.5" customHeight="1">
      <c r="A5" s="113"/>
      <c r="B5" s="116"/>
      <c r="C5" s="117"/>
      <c r="D5" s="121" t="s">
        <v>13</v>
      </c>
      <c r="E5" s="121"/>
      <c r="F5" s="118" t="s">
        <v>16</v>
      </c>
      <c r="G5" s="119"/>
      <c r="H5" s="118" t="s">
        <v>17</v>
      </c>
      <c r="I5" s="119"/>
      <c r="J5" s="116"/>
      <c r="K5" s="124"/>
    </row>
    <row r="6" spans="1:11" s="1" customFormat="1" ht="21.75" customHeight="1">
      <c r="A6" s="30" t="s">
        <v>67</v>
      </c>
      <c r="B6" s="108">
        <f>B8-B7</f>
        <v>29</v>
      </c>
      <c r="C6" s="109"/>
      <c r="D6" s="108">
        <f>D8-D7</f>
        <v>-31</v>
      </c>
      <c r="E6" s="109"/>
      <c r="F6" s="108">
        <f>F8-F7</f>
        <v>-21</v>
      </c>
      <c r="G6" s="109"/>
      <c r="H6" s="108">
        <f>H8-H7</f>
        <v>-10</v>
      </c>
      <c r="I6" s="109"/>
      <c r="J6" s="96"/>
      <c r="K6" s="97"/>
    </row>
    <row r="7" spans="1:11" ht="21.75" customHeight="1">
      <c r="A7" s="31" t="s">
        <v>18</v>
      </c>
      <c r="B7" s="102">
        <v>20099</v>
      </c>
      <c r="C7" s="103"/>
      <c r="D7" s="104">
        <v>40059</v>
      </c>
      <c r="E7" s="105"/>
      <c r="F7" s="129">
        <v>19164</v>
      </c>
      <c r="G7" s="130"/>
      <c r="H7" s="127">
        <v>20895</v>
      </c>
      <c r="I7" s="128"/>
      <c r="J7" s="94"/>
      <c r="K7" s="95"/>
    </row>
    <row r="8" spans="1:11" ht="21.75" customHeight="1" thickBot="1">
      <c r="A8" s="32" t="s">
        <v>19</v>
      </c>
      <c r="B8" s="98">
        <v>20128</v>
      </c>
      <c r="C8" s="99"/>
      <c r="D8" s="100">
        <f>SUM(F8:I8)</f>
        <v>40028</v>
      </c>
      <c r="E8" s="101"/>
      <c r="F8" s="106">
        <v>19143</v>
      </c>
      <c r="G8" s="107"/>
      <c r="H8" s="110">
        <v>20885</v>
      </c>
      <c r="I8" s="111"/>
      <c r="J8" s="125"/>
      <c r="K8" s="12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3" t="s">
        <v>70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3" ht="21.75" customHeight="1" thickBot="1">
      <c r="A12" s="131" t="s">
        <v>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M12" s="2" t="s">
        <v>66</v>
      </c>
    </row>
    <row r="13" spans="1:11" ht="21.75" customHeight="1">
      <c r="A13" s="138" t="s">
        <v>11</v>
      </c>
      <c r="B13" s="141" t="s">
        <v>20</v>
      </c>
      <c r="C13" s="141" t="s">
        <v>21</v>
      </c>
      <c r="D13" s="141"/>
      <c r="E13" s="141"/>
      <c r="F13" s="141"/>
      <c r="G13" s="141"/>
      <c r="H13" s="132" t="s">
        <v>22</v>
      </c>
      <c r="I13" s="132" t="s">
        <v>23</v>
      </c>
      <c r="J13" s="141" t="s">
        <v>24</v>
      </c>
      <c r="K13" s="142" t="s">
        <v>2</v>
      </c>
    </row>
    <row r="14" spans="1:11" ht="21.75" customHeight="1">
      <c r="A14" s="139"/>
      <c r="B14" s="133"/>
      <c r="C14" s="136" t="s">
        <v>25</v>
      </c>
      <c r="D14" s="134" t="s">
        <v>3</v>
      </c>
      <c r="E14" s="135"/>
      <c r="F14" s="133" t="s">
        <v>4</v>
      </c>
      <c r="G14" s="133"/>
      <c r="H14" s="133"/>
      <c r="I14" s="133"/>
      <c r="J14" s="133"/>
      <c r="K14" s="143"/>
    </row>
    <row r="15" spans="1:11" ht="21.75" customHeight="1">
      <c r="A15" s="140"/>
      <c r="B15" s="133"/>
      <c r="C15" s="137"/>
      <c r="D15" s="6" t="s">
        <v>0</v>
      </c>
      <c r="E15" s="6" t="s">
        <v>1</v>
      </c>
      <c r="F15" s="6" t="s">
        <v>5</v>
      </c>
      <c r="G15" s="6" t="s">
        <v>6</v>
      </c>
      <c r="H15" s="133"/>
      <c r="I15" s="133"/>
      <c r="J15" s="133"/>
      <c r="K15" s="143"/>
    </row>
    <row r="16" spans="1:11" s="1" customFormat="1" ht="21.75" customHeight="1">
      <c r="A16" s="33" t="s">
        <v>43</v>
      </c>
      <c r="B16" s="60">
        <f>B17-B18</f>
        <v>-31</v>
      </c>
      <c r="C16" s="60">
        <f>C17-C18</f>
        <v>2</v>
      </c>
      <c r="D16" s="60">
        <f aca="true" t="shared" si="0" ref="D16:K16">D17-D18</f>
        <v>-5</v>
      </c>
      <c r="E16" s="60">
        <f t="shared" si="0"/>
        <v>7</v>
      </c>
      <c r="F16" s="60">
        <f t="shared" si="0"/>
        <v>13</v>
      </c>
      <c r="G16" s="60">
        <f t="shared" si="0"/>
        <v>-11</v>
      </c>
      <c r="H16" s="60">
        <f t="shared" si="0"/>
        <v>-35</v>
      </c>
      <c r="I16" s="60">
        <f t="shared" si="0"/>
        <v>3</v>
      </c>
      <c r="J16" s="60">
        <f t="shared" si="0"/>
        <v>0</v>
      </c>
      <c r="K16" s="61">
        <f t="shared" si="0"/>
        <v>-1</v>
      </c>
    </row>
    <row r="17" spans="1:12" ht="21.75" customHeight="1">
      <c r="A17" s="34" t="s">
        <v>26</v>
      </c>
      <c r="B17" s="62">
        <f>SUM(C17+H17+I17+J17+K17)</f>
        <v>282</v>
      </c>
      <c r="C17" s="62">
        <f>SUM(D17+E17)</f>
        <v>268</v>
      </c>
      <c r="D17" s="73">
        <v>149</v>
      </c>
      <c r="E17" s="73">
        <v>119</v>
      </c>
      <c r="F17" s="73">
        <v>158</v>
      </c>
      <c r="G17" s="73">
        <v>110</v>
      </c>
      <c r="H17" s="73">
        <v>11</v>
      </c>
      <c r="I17" s="73">
        <v>3</v>
      </c>
      <c r="J17" s="73">
        <v>0</v>
      </c>
      <c r="K17" s="74">
        <v>0</v>
      </c>
      <c r="L17" s="48"/>
    </row>
    <row r="18" spans="1:11" ht="21.75" customHeight="1" thickBot="1">
      <c r="A18" s="35" t="s">
        <v>27</v>
      </c>
      <c r="B18" s="63">
        <f>SUM(C18,H18,I18,J18,K18)</f>
        <v>313</v>
      </c>
      <c r="C18" s="63">
        <f>SUM(D18+E18)</f>
        <v>266</v>
      </c>
      <c r="D18" s="75">
        <v>154</v>
      </c>
      <c r="E18" s="75">
        <v>112</v>
      </c>
      <c r="F18" s="75">
        <v>145</v>
      </c>
      <c r="G18" s="75">
        <v>121</v>
      </c>
      <c r="H18" s="75">
        <v>46</v>
      </c>
      <c r="I18" s="75">
        <v>0</v>
      </c>
      <c r="J18" s="75">
        <v>0</v>
      </c>
      <c r="K18" s="76">
        <v>1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3" t="s">
        <v>69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7.25" customHeight="1" thickBot="1">
      <c r="A22" s="5"/>
      <c r="B22" s="5"/>
      <c r="C22" s="5"/>
      <c r="D22" s="5"/>
      <c r="E22" s="5"/>
      <c r="F22" s="5"/>
      <c r="G22" s="144" t="s">
        <v>71</v>
      </c>
      <c r="H22" s="144"/>
      <c r="I22" s="144"/>
      <c r="J22" s="144"/>
      <c r="K22" s="144"/>
    </row>
    <row r="23" spans="1:11" ht="30" customHeight="1">
      <c r="A23" s="145" t="s">
        <v>28</v>
      </c>
      <c r="B23" s="147" t="s">
        <v>29</v>
      </c>
      <c r="C23" s="147" t="s">
        <v>30</v>
      </c>
      <c r="D23" s="147"/>
      <c r="E23" s="147"/>
      <c r="F23" s="147"/>
      <c r="G23" s="147"/>
      <c r="H23" s="147"/>
      <c r="I23" s="147"/>
      <c r="J23" s="147"/>
      <c r="K23" s="149"/>
    </row>
    <row r="24" spans="1:11" ht="30" customHeight="1" thickBot="1">
      <c r="A24" s="146"/>
      <c r="B24" s="148"/>
      <c r="C24" s="150" t="s">
        <v>31</v>
      </c>
      <c r="D24" s="151"/>
      <c r="E24" s="151"/>
      <c r="F24" s="151"/>
      <c r="G24" s="151"/>
      <c r="H24" s="151"/>
      <c r="I24" s="151"/>
      <c r="J24" s="151"/>
      <c r="K24" s="36" t="s">
        <v>32</v>
      </c>
    </row>
    <row r="25" spans="1:19" ht="30" customHeight="1" thickTop="1">
      <c r="A25" s="146"/>
      <c r="B25" s="148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7" t="s">
        <v>39</v>
      </c>
      <c r="S25" s="49"/>
    </row>
    <row r="26" spans="1:14" ht="30" customHeight="1">
      <c r="A26" s="38" t="s">
        <v>40</v>
      </c>
      <c r="B26" s="9">
        <f>SUM(B27:B28)</f>
        <v>40028</v>
      </c>
      <c r="C26" s="13">
        <f>SUM(C27+C28)</f>
        <v>5082</v>
      </c>
      <c r="D26" s="46">
        <f>SUM(D27:D28)</f>
        <v>22350</v>
      </c>
      <c r="E26" s="9">
        <f>SUM(E27+E28)</f>
        <v>378</v>
      </c>
      <c r="F26" s="9">
        <f aca="true" t="shared" si="1" ref="F26:K26">SUM(F27+F28)</f>
        <v>3219</v>
      </c>
      <c r="G26" s="9">
        <f t="shared" si="1"/>
        <v>3037</v>
      </c>
      <c r="H26" s="9">
        <f t="shared" si="1"/>
        <v>5025</v>
      </c>
      <c r="I26" s="9">
        <f t="shared" si="1"/>
        <v>7078</v>
      </c>
      <c r="J26" s="13">
        <f t="shared" si="1"/>
        <v>3613</v>
      </c>
      <c r="K26" s="47">
        <f t="shared" si="1"/>
        <v>12596</v>
      </c>
      <c r="N26" s="24"/>
    </row>
    <row r="27" spans="1:14" ht="30" customHeight="1">
      <c r="A27" s="39" t="s">
        <v>41</v>
      </c>
      <c r="B27" s="8">
        <f>SUM(C27:D27,K27)</f>
        <v>19143</v>
      </c>
      <c r="C27" s="77">
        <v>2609</v>
      </c>
      <c r="D27" s="14">
        <f>SUM(E27:J27)</f>
        <v>11793</v>
      </c>
      <c r="E27" s="77">
        <v>189</v>
      </c>
      <c r="F27" s="77">
        <v>1808</v>
      </c>
      <c r="G27" s="77">
        <v>1563</v>
      </c>
      <c r="H27" s="77">
        <v>2750</v>
      </c>
      <c r="I27" s="77">
        <v>3719</v>
      </c>
      <c r="J27" s="79">
        <v>1764</v>
      </c>
      <c r="K27" s="51">
        <v>4741</v>
      </c>
      <c r="L27" s="50"/>
      <c r="N27" s="24"/>
    </row>
    <row r="28" spans="1:14" ht="30" customHeight="1" thickBot="1">
      <c r="A28" s="40" t="s">
        <v>42</v>
      </c>
      <c r="B28" s="41">
        <f>SUM(C28:D28,K28)</f>
        <v>20885</v>
      </c>
      <c r="C28" s="78">
        <v>2473</v>
      </c>
      <c r="D28" s="42">
        <f>SUM(E28:J28)</f>
        <v>10557</v>
      </c>
      <c r="E28" s="78">
        <v>189</v>
      </c>
      <c r="F28" s="78">
        <v>1411</v>
      </c>
      <c r="G28" s="78">
        <v>1474</v>
      </c>
      <c r="H28" s="78">
        <v>2275</v>
      </c>
      <c r="I28" s="78">
        <v>3359</v>
      </c>
      <c r="J28" s="80">
        <v>1849</v>
      </c>
      <c r="K28" s="52">
        <v>7855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  <ignoredErrors>
    <ignoredError sqref="C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2018-10-12T05:58:00Z</dcterms:modified>
  <cp:category/>
  <cp:version/>
  <cp:contentType/>
  <cp:contentStatus/>
</cp:coreProperties>
</file>