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<sst xmlns="http://schemas.openxmlformats.org/spreadsheetml/2006/main" count="80" uniqueCount="72">
  <si>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</si>
  <si>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</si>
  <si>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</si>
  <si>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</si>
  <si>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</si>
  <si>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</si>
  <si>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</si>
  <si>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</si>
  <si>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</si>
  <si>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</si>
  <si>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</si>
  <si>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</si>
  <si>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</si>
  <si>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</si>
  <si>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</si>
  <si>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</si>
  <si>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</si>
  <si>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</si>
  <si>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</si>
  <si>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</si>
  <si>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</si>
  <si>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</si>
  <si>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</si>
  <si>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</si>
  <si>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</si>
  <si>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</si>
  <si>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</si>
  <si>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</si>
  <si>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</si>
  <si>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</si>
  <si>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</si>
  <si>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</si>
  <si>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</si>
  <si>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</si>
  <si>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</si>
  <si>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</si>
  <si>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</si>
  <si>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</si>
  <si>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</si>
  <si>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</si>
  <si>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</si>
  <si>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</si>
  <si>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</si>
  <si>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</si>
  <si>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</si>
  <si>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</si>
  <si>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</si>
  <si>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</si>
  <si>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</si>
  <si>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</si>
  <si>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</si>
  <si>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</si>
  <si>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</si>
  <si>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</si>
  <si>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</si>
  <si>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</si>
  <si>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</si>
  <si>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</si>
  <si>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</si>
  <si>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</si>
  <si>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</si>
  <si>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</si>
  <si>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</si>
  <si>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</si>
  <si>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</si>
  <si>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</si>
  <si>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</si>
  <si>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</si>
  <si>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</si>
  <si>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</si>
  <si>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(7월)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</si>
  <si>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7.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</si>
</sst>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7" applyFont="1" applyAlignment="1">
      <alignment vertical="center"/>
      <protection/>
    </xf>
    <xf numFmtId="0" fontId="10" fillId="0" borderId="0" xfId="67" applyFont="1" applyAlignment="1">
      <alignment/>
      <protection/>
    </xf>
    <xf numFmtId="0" fontId="17" fillId="0" borderId="0" xfId="67" applyFont="1" applyAlignment="1">
      <alignment horizontal="center"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vertical="center"/>
      <protection/>
    </xf>
    <xf numFmtId="0" fontId="15" fillId="0" borderId="0" xfId="67" applyFont="1" applyAlignment="1">
      <alignment/>
      <protection/>
    </xf>
    <xf numFmtId="0" fontId="14" fillId="0" borderId="0" xfId="67" applyFont="1" applyBorder="1" applyAlignment="1">
      <alignment horizontal="right" vertical="center"/>
      <protection/>
    </xf>
    <xf numFmtId="0" fontId="10" fillId="0" borderId="0" xfId="67" applyFont="1" applyAlignment="1">
      <alignment horizontal="center"/>
      <protection/>
    </xf>
    <xf numFmtId="41" fontId="10" fillId="0" borderId="0" xfId="6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7" applyFont="1" applyFill="1" applyBorder="1" applyAlignment="1">
      <alignment horizontal="center" vertical="center"/>
      <protection/>
    </xf>
    <xf numFmtId="0" fontId="18" fillId="35" borderId="17" xfId="67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7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6" applyNumberFormat="1" applyFont="1" applyBorder="1" applyAlignment="1">
      <alignment horizontal="center" vertical="center"/>
      <protection/>
    </xf>
    <xf numFmtId="178" fontId="7" fillId="0" borderId="27" xfId="66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1" applyNumberFormat="1" applyFont="1" applyBorder="1">
      <alignment vertical="center"/>
      <protection/>
    </xf>
    <xf numFmtId="179" fontId="60" fillId="0" borderId="22" xfId="71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67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1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0" fontId="18" fillId="35" borderId="34" xfId="67" applyFont="1" applyFill="1" applyBorder="1" applyAlignment="1">
      <alignment horizontal="center" vertical="center" wrapText="1"/>
      <protection/>
    </xf>
    <xf numFmtId="0" fontId="18" fillId="35" borderId="34" xfId="67" applyFont="1" applyFill="1" applyBorder="1" applyAlignment="1">
      <alignment horizontal="center" vertical="center"/>
      <protection/>
    </xf>
    <xf numFmtId="0" fontId="18" fillId="35" borderId="29" xfId="67" applyFont="1" applyFill="1" applyBorder="1" applyAlignment="1">
      <alignment horizontal="center" vertical="center"/>
      <protection/>
    </xf>
    <xf numFmtId="0" fontId="18" fillId="35" borderId="33" xfId="67" applyFont="1" applyFill="1" applyBorder="1" applyAlignment="1">
      <alignment horizontal="center" vertical="center" wrapText="1"/>
      <protection/>
    </xf>
    <xf numFmtId="0" fontId="18" fillId="35" borderId="19" xfId="67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42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178" fontId="7" fillId="0" borderId="42" xfId="5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40" xfId="48" applyNumberFormat="1" applyFont="1" applyBorder="1" applyAlignment="1">
      <alignment horizontal="center" vertical="center"/>
    </xf>
    <xf numFmtId="178" fontId="7" fillId="0" borderId="24" xfId="48" applyNumberFormat="1" applyFont="1" applyBorder="1" applyAlignment="1">
      <alignment horizontal="center" vertical="center"/>
    </xf>
    <xf numFmtId="178" fontId="7" fillId="0" borderId="41" xfId="50" applyNumberFormat="1" applyFont="1" applyBorder="1" applyAlignment="1" quotePrefix="1">
      <alignment horizontal="center" vertical="center"/>
    </xf>
    <xf numFmtId="178" fontId="7" fillId="0" borderId="42" xfId="50" applyNumberFormat="1" applyFont="1" applyBorder="1" applyAlignment="1" quotePrefix="1">
      <alignment horizontal="center" vertical="center"/>
    </xf>
    <xf numFmtId="178" fontId="7" fillId="0" borderId="50" xfId="48" applyNumberFormat="1" applyFont="1" applyBorder="1" applyAlignment="1">
      <alignment horizontal="center" vertical="center"/>
    </xf>
    <xf numFmtId="178" fontId="7" fillId="0" borderId="51" xfId="48" applyNumberFormat="1" applyFont="1" applyBorder="1" applyAlignment="1">
      <alignment horizontal="center" vertical="center"/>
    </xf>
    <xf numFmtId="178" fontId="7" fillId="0" borderId="40" xfId="50" applyNumberFormat="1" applyFont="1" applyFill="1" applyBorder="1" applyAlignment="1">
      <alignment horizontal="center" vertical="center"/>
    </xf>
    <xf numFmtId="178" fontId="7" fillId="0" borderId="24" xfId="50" applyNumberFormat="1" applyFont="1" applyFill="1" applyBorder="1" applyAlignment="1">
      <alignment horizontal="center" vertical="center"/>
    </xf>
    <xf numFmtId="178" fontId="7" fillId="0" borderId="40" xfId="50" applyNumberFormat="1" applyFont="1" applyFill="1" applyBorder="1" applyAlignment="1" quotePrefix="1">
      <alignment horizontal="center" vertical="center"/>
    </xf>
    <xf numFmtId="178" fontId="7" fillId="0" borderId="24" xfId="50" applyNumberFormat="1" applyFont="1" applyFill="1" applyBorder="1" applyAlignment="1" quotePrefix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2" xfId="66"/>
    <cellStyle name="표준 2_9월말 주민등록인구 및 외국인 현황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7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M16" sqref="M16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89" t="s">
        <v>48</v>
      </c>
      <c r="C6" s="89"/>
      <c r="D6" s="89"/>
      <c r="E6" s="88" t="s">
        <v>49</v>
      </c>
      <c r="F6" s="88"/>
      <c r="G6" s="88"/>
      <c r="H6" s="88"/>
      <c r="I6" s="88" t="s">
        <v>50</v>
      </c>
      <c r="J6" s="89"/>
      <c r="K6" s="90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40508</v>
      </c>
      <c r="C8" s="43">
        <f>SUM(C9:C19)</f>
        <v>19373</v>
      </c>
      <c r="D8" s="43">
        <f>SUM(D9:D19)</f>
        <v>21135</v>
      </c>
      <c r="E8" s="43">
        <f aca="true" t="shared" si="0" ref="E8:K8">SUM(E9:E19)</f>
        <v>40092</v>
      </c>
      <c r="F8" s="43">
        <f t="shared" si="0"/>
        <v>19177</v>
      </c>
      <c r="G8" s="43">
        <f t="shared" si="0"/>
        <v>20915</v>
      </c>
      <c r="H8" s="45">
        <f t="shared" si="0"/>
        <v>20064</v>
      </c>
      <c r="I8" s="44">
        <f t="shared" si="0"/>
        <v>416</v>
      </c>
      <c r="J8" s="44">
        <f t="shared" si="0"/>
        <v>196</v>
      </c>
      <c r="K8" s="70">
        <f t="shared" si="0"/>
        <v>220</v>
      </c>
      <c r="L8" s="23"/>
    </row>
    <row r="9" spans="1:12" ht="30.75" customHeight="1">
      <c r="A9" s="81" t="s">
        <v>55</v>
      </c>
      <c r="B9" s="83">
        <f>SUM(C9:D9)</f>
        <v>18811</v>
      </c>
      <c r="C9" s="84">
        <f>SUM(F9,J9)</f>
        <v>9074</v>
      </c>
      <c r="D9" s="84">
        <f>SUM(G9,K9)</f>
        <v>9737</v>
      </c>
      <c r="E9" s="85">
        <f>SUM(F9:G9)</f>
        <v>18634</v>
      </c>
      <c r="F9" s="86">
        <v>9001</v>
      </c>
      <c r="G9" s="86">
        <v>9633</v>
      </c>
      <c r="H9" s="86">
        <v>8191</v>
      </c>
      <c r="I9" s="67">
        <f>SUM(J9:K9)</f>
        <v>177</v>
      </c>
      <c r="J9" s="53">
        <v>73</v>
      </c>
      <c r="K9" s="54">
        <v>104</v>
      </c>
      <c r="L9" s="23"/>
    </row>
    <row r="10" spans="1:12" ht="30.75" customHeight="1">
      <c r="A10" s="28" t="s">
        <v>56</v>
      </c>
      <c r="B10" s="65">
        <f aca="true" t="shared" si="1" ref="B10:B19">SUM(C10:D10)</f>
        <v>2296</v>
      </c>
      <c r="C10" s="71">
        <f aca="true" t="shared" si="2" ref="C10:C19">SUM(F10,J10)</f>
        <v>1065</v>
      </c>
      <c r="D10" s="71">
        <f aca="true" t="shared" si="3" ref="D10:D19">SUM(G10,K10)</f>
        <v>1231</v>
      </c>
      <c r="E10" s="69">
        <f aca="true" t="shared" si="4" ref="E10:E19">SUM(F10:G10)</f>
        <v>2280</v>
      </c>
      <c r="F10" s="82">
        <v>1059</v>
      </c>
      <c r="G10" s="82">
        <v>1221</v>
      </c>
      <c r="H10" s="82">
        <v>1317</v>
      </c>
      <c r="I10" s="64">
        <f>SUM(J10:K10)</f>
        <v>16</v>
      </c>
      <c r="J10" s="55">
        <v>6</v>
      </c>
      <c r="K10" s="56">
        <v>10</v>
      </c>
      <c r="L10" s="23"/>
    </row>
    <row r="11" spans="1:12" ht="30.75" customHeight="1">
      <c r="A11" s="28" t="s">
        <v>57</v>
      </c>
      <c r="B11" s="65">
        <f t="shared" si="1"/>
        <v>1626</v>
      </c>
      <c r="C11" s="71">
        <f t="shared" si="2"/>
        <v>804</v>
      </c>
      <c r="D11" s="71">
        <f t="shared" si="3"/>
        <v>822</v>
      </c>
      <c r="E11" s="69">
        <f t="shared" si="4"/>
        <v>1607</v>
      </c>
      <c r="F11" s="82">
        <v>798</v>
      </c>
      <c r="G11" s="82">
        <v>809</v>
      </c>
      <c r="H11" s="82">
        <v>936</v>
      </c>
      <c r="I11" s="64">
        <f aca="true" t="shared" si="5" ref="I11:I18">SUM(J11:K11)</f>
        <v>19</v>
      </c>
      <c r="J11" s="55">
        <v>6</v>
      </c>
      <c r="K11" s="56">
        <v>13</v>
      </c>
      <c r="L11" s="23"/>
    </row>
    <row r="12" spans="1:12" ht="30.75" customHeight="1">
      <c r="A12" s="28" t="s">
        <v>58</v>
      </c>
      <c r="B12" s="65">
        <f t="shared" si="1"/>
        <v>1757</v>
      </c>
      <c r="C12" s="71">
        <f>SUM(F12,J12)</f>
        <v>814</v>
      </c>
      <c r="D12" s="71">
        <f t="shared" si="3"/>
        <v>943</v>
      </c>
      <c r="E12" s="69">
        <f t="shared" si="4"/>
        <v>1727</v>
      </c>
      <c r="F12" s="82">
        <v>794</v>
      </c>
      <c r="G12" s="82">
        <v>933</v>
      </c>
      <c r="H12" s="82">
        <v>1007</v>
      </c>
      <c r="I12" s="64">
        <f t="shared" si="5"/>
        <v>30</v>
      </c>
      <c r="J12" s="55">
        <v>20</v>
      </c>
      <c r="K12" s="56">
        <v>10</v>
      </c>
      <c r="L12" s="23"/>
    </row>
    <row r="13" spans="1:12" ht="30.75" customHeight="1">
      <c r="A13" s="28" t="s">
        <v>59</v>
      </c>
      <c r="B13" s="65">
        <f t="shared" si="1"/>
        <v>2541</v>
      </c>
      <c r="C13" s="71">
        <f t="shared" si="2"/>
        <v>1247</v>
      </c>
      <c r="D13" s="71">
        <f t="shared" si="3"/>
        <v>1294</v>
      </c>
      <c r="E13" s="69">
        <f t="shared" si="4"/>
        <v>2488</v>
      </c>
      <c r="F13" s="82">
        <v>1211</v>
      </c>
      <c r="G13" s="82">
        <v>1277</v>
      </c>
      <c r="H13" s="82">
        <v>1326</v>
      </c>
      <c r="I13" s="64">
        <f t="shared" si="5"/>
        <v>53</v>
      </c>
      <c r="J13" s="55">
        <v>36</v>
      </c>
      <c r="K13" s="56">
        <v>17</v>
      </c>
      <c r="L13" s="23"/>
    </row>
    <row r="14" spans="1:12" ht="30.75" customHeight="1">
      <c r="A14" s="28" t="s">
        <v>60</v>
      </c>
      <c r="B14" s="65">
        <f t="shared" si="1"/>
        <v>2208</v>
      </c>
      <c r="C14" s="71">
        <f t="shared" si="2"/>
        <v>1040</v>
      </c>
      <c r="D14" s="71">
        <f t="shared" si="3"/>
        <v>1168</v>
      </c>
      <c r="E14" s="69">
        <f t="shared" si="4"/>
        <v>2188</v>
      </c>
      <c r="F14" s="82">
        <v>1032</v>
      </c>
      <c r="G14" s="82">
        <v>1156</v>
      </c>
      <c r="H14" s="82">
        <v>1168</v>
      </c>
      <c r="I14" s="64">
        <f t="shared" si="5"/>
        <v>20</v>
      </c>
      <c r="J14" s="55">
        <v>8</v>
      </c>
      <c r="K14" s="56">
        <v>12</v>
      </c>
      <c r="L14" s="23"/>
    </row>
    <row r="15" spans="1:12" ht="30.75" customHeight="1">
      <c r="A15" s="28" t="s">
        <v>61</v>
      </c>
      <c r="B15" s="65">
        <f t="shared" si="1"/>
        <v>4842</v>
      </c>
      <c r="C15" s="71">
        <f t="shared" si="2"/>
        <v>2274</v>
      </c>
      <c r="D15" s="71">
        <f t="shared" si="3"/>
        <v>2568</v>
      </c>
      <c r="E15" s="69">
        <f t="shared" si="4"/>
        <v>4786</v>
      </c>
      <c r="F15" s="82">
        <v>2240</v>
      </c>
      <c r="G15" s="82">
        <v>2546</v>
      </c>
      <c r="H15" s="82">
        <v>2607</v>
      </c>
      <c r="I15" s="64">
        <f t="shared" si="5"/>
        <v>56</v>
      </c>
      <c r="J15" s="55">
        <v>34</v>
      </c>
      <c r="K15" s="56">
        <v>22</v>
      </c>
      <c r="L15" s="23"/>
    </row>
    <row r="16" spans="1:12" ht="30.75" customHeight="1">
      <c r="A16" s="28" t="s">
        <v>62</v>
      </c>
      <c r="B16" s="65">
        <f t="shared" si="1"/>
        <v>1472</v>
      </c>
      <c r="C16" s="71">
        <f t="shared" si="2"/>
        <v>705</v>
      </c>
      <c r="D16" s="71">
        <f t="shared" si="3"/>
        <v>767</v>
      </c>
      <c r="E16" s="69">
        <f t="shared" si="4"/>
        <v>1461</v>
      </c>
      <c r="F16" s="82">
        <v>701</v>
      </c>
      <c r="G16" s="82">
        <v>760</v>
      </c>
      <c r="H16" s="82">
        <v>824</v>
      </c>
      <c r="I16" s="64">
        <f t="shared" si="5"/>
        <v>11</v>
      </c>
      <c r="J16" s="55">
        <v>4</v>
      </c>
      <c r="K16" s="56">
        <v>7</v>
      </c>
      <c r="L16" s="23"/>
    </row>
    <row r="17" spans="1:12" ht="30.75" customHeight="1">
      <c r="A17" s="28" t="s">
        <v>63</v>
      </c>
      <c r="B17" s="65">
        <f t="shared" si="1"/>
        <v>1908</v>
      </c>
      <c r="C17" s="71">
        <f t="shared" si="2"/>
        <v>888</v>
      </c>
      <c r="D17" s="71">
        <f t="shared" si="3"/>
        <v>1020</v>
      </c>
      <c r="E17" s="69">
        <f t="shared" si="4"/>
        <v>1896</v>
      </c>
      <c r="F17" s="82">
        <v>883</v>
      </c>
      <c r="G17" s="82">
        <v>1013</v>
      </c>
      <c r="H17" s="82">
        <v>1049</v>
      </c>
      <c r="I17" s="64">
        <f t="shared" si="5"/>
        <v>12</v>
      </c>
      <c r="J17" s="55">
        <v>5</v>
      </c>
      <c r="K17" s="56">
        <v>7</v>
      </c>
      <c r="L17" s="23"/>
    </row>
    <row r="18" spans="1:12" ht="30.75" customHeight="1">
      <c r="A18" s="28" t="s">
        <v>64</v>
      </c>
      <c r="B18" s="65">
        <f t="shared" si="1"/>
        <v>1623</v>
      </c>
      <c r="C18" s="71">
        <f t="shared" si="2"/>
        <v>781</v>
      </c>
      <c r="D18" s="71">
        <f t="shared" si="3"/>
        <v>842</v>
      </c>
      <c r="E18" s="69">
        <f t="shared" si="4"/>
        <v>1608</v>
      </c>
      <c r="F18" s="82">
        <v>779</v>
      </c>
      <c r="G18" s="82">
        <v>829</v>
      </c>
      <c r="H18" s="82">
        <v>896</v>
      </c>
      <c r="I18" s="64">
        <f t="shared" si="5"/>
        <v>15</v>
      </c>
      <c r="J18" s="55">
        <v>2</v>
      </c>
      <c r="K18" s="56">
        <v>13</v>
      </c>
      <c r="L18" s="23"/>
    </row>
    <row r="19" spans="1:12" ht="30.75" customHeight="1" thickBot="1">
      <c r="A19" s="29" t="s">
        <v>65</v>
      </c>
      <c r="B19" s="66">
        <f t="shared" si="1"/>
        <v>1424</v>
      </c>
      <c r="C19" s="72">
        <f t="shared" si="2"/>
        <v>681</v>
      </c>
      <c r="D19" s="72">
        <f t="shared" si="3"/>
        <v>743</v>
      </c>
      <c r="E19" s="68">
        <f t="shared" si="4"/>
        <v>1417</v>
      </c>
      <c r="F19" s="87">
        <v>679</v>
      </c>
      <c r="G19" s="87">
        <v>738</v>
      </c>
      <c r="H19" s="87">
        <v>743</v>
      </c>
      <c r="I19" s="57">
        <f>SUM(J19:K19)</f>
        <v>7</v>
      </c>
      <c r="J19" s="58">
        <v>2</v>
      </c>
      <c r="K19" s="59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10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P11" sqref="P1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30" t="s">
        <v>67</v>
      </c>
      <c r="B6" s="117">
        <f>B8-B7</f>
        <v>48</v>
      </c>
      <c r="C6" s="118"/>
      <c r="D6" s="117">
        <f>D8-D7</f>
        <v>45</v>
      </c>
      <c r="E6" s="118"/>
      <c r="F6" s="117">
        <f>F8-F7</f>
        <v>17</v>
      </c>
      <c r="G6" s="118"/>
      <c r="H6" s="117">
        <f>H8-H7</f>
        <v>28</v>
      </c>
      <c r="I6" s="118"/>
      <c r="J6" s="138"/>
      <c r="K6" s="139"/>
    </row>
    <row r="7" spans="1:11" ht="21.75" customHeight="1">
      <c r="A7" s="31" t="s">
        <v>18</v>
      </c>
      <c r="B7" s="144">
        <v>20016</v>
      </c>
      <c r="C7" s="145"/>
      <c r="D7" s="146">
        <f>SUM(F7:I7)</f>
        <v>40047</v>
      </c>
      <c r="E7" s="147"/>
      <c r="F7" s="121">
        <v>19160</v>
      </c>
      <c r="G7" s="122"/>
      <c r="H7" s="119">
        <v>20887</v>
      </c>
      <c r="I7" s="120"/>
      <c r="J7" s="136"/>
      <c r="K7" s="137"/>
    </row>
    <row r="8" spans="1:11" ht="21.75" customHeight="1" thickBot="1">
      <c r="A8" s="32" t="s">
        <v>19</v>
      </c>
      <c r="B8" s="140">
        <v>20064</v>
      </c>
      <c r="C8" s="141"/>
      <c r="D8" s="142">
        <f>SUM(F8:I8)</f>
        <v>40092</v>
      </c>
      <c r="E8" s="143"/>
      <c r="F8" s="148">
        <v>19177</v>
      </c>
      <c r="G8" s="149"/>
      <c r="H8" s="150">
        <v>20915</v>
      </c>
      <c r="I8" s="151"/>
      <c r="J8" s="115"/>
      <c r="K8" s="11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6" t="s">
        <v>70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21.75" customHeight="1" thickBot="1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M12" s="2" t="s">
        <v>66</v>
      </c>
    </row>
    <row r="13" spans="1:11" ht="21.75" customHeight="1">
      <c r="A13" s="109" t="s">
        <v>11</v>
      </c>
      <c r="B13" s="112" t="s">
        <v>20</v>
      </c>
      <c r="C13" s="112" t="s">
        <v>21</v>
      </c>
      <c r="D13" s="112"/>
      <c r="E13" s="112"/>
      <c r="F13" s="112"/>
      <c r="G13" s="112"/>
      <c r="H13" s="93" t="s">
        <v>22</v>
      </c>
      <c r="I13" s="93" t="s">
        <v>23</v>
      </c>
      <c r="J13" s="112" t="s">
        <v>24</v>
      </c>
      <c r="K13" s="113" t="s">
        <v>2</v>
      </c>
    </row>
    <row r="14" spans="1:11" ht="21.75" customHeight="1">
      <c r="A14" s="110"/>
      <c r="B14" s="94"/>
      <c r="C14" s="107" t="s">
        <v>25</v>
      </c>
      <c r="D14" s="105" t="s">
        <v>3</v>
      </c>
      <c r="E14" s="106"/>
      <c r="F14" s="94" t="s">
        <v>4</v>
      </c>
      <c r="G14" s="94"/>
      <c r="H14" s="94"/>
      <c r="I14" s="94"/>
      <c r="J14" s="94"/>
      <c r="K14" s="114"/>
    </row>
    <row r="15" spans="1:11" ht="21.75" customHeight="1">
      <c r="A15" s="111"/>
      <c r="B15" s="94"/>
      <c r="C15" s="108"/>
      <c r="D15" s="6" t="s">
        <v>0</v>
      </c>
      <c r="E15" s="6" t="s">
        <v>1</v>
      </c>
      <c r="F15" s="6" t="s">
        <v>5</v>
      </c>
      <c r="G15" s="6" t="s">
        <v>6</v>
      </c>
      <c r="H15" s="94"/>
      <c r="I15" s="94"/>
      <c r="J15" s="94"/>
      <c r="K15" s="114"/>
    </row>
    <row r="16" spans="1:11" s="1" customFormat="1" ht="21.75" customHeight="1">
      <c r="A16" s="33" t="s">
        <v>43</v>
      </c>
      <c r="B16" s="60">
        <f>B17-B18</f>
        <v>45</v>
      </c>
      <c r="C16" s="60">
        <f>C17-C18</f>
        <v>71</v>
      </c>
      <c r="D16" s="60">
        <f aca="true" t="shared" si="0" ref="D16:K16">D17-D18</f>
        <v>34</v>
      </c>
      <c r="E16" s="60">
        <f t="shared" si="0"/>
        <v>37</v>
      </c>
      <c r="F16" s="60">
        <f t="shared" si="0"/>
        <v>17</v>
      </c>
      <c r="G16" s="60">
        <f t="shared" si="0"/>
        <v>54</v>
      </c>
      <c r="H16" s="60">
        <f t="shared" si="0"/>
        <v>-28</v>
      </c>
      <c r="I16" s="60">
        <f t="shared" si="0"/>
        <v>2</v>
      </c>
      <c r="J16" s="60">
        <f t="shared" si="0"/>
        <v>0</v>
      </c>
      <c r="K16" s="61">
        <f t="shared" si="0"/>
        <v>0</v>
      </c>
    </row>
    <row r="17" spans="1:12" ht="21.75" customHeight="1">
      <c r="A17" s="34" t="s">
        <v>26</v>
      </c>
      <c r="B17" s="62">
        <f>SUM(C17+H17+I17+J17+K17)</f>
        <v>428</v>
      </c>
      <c r="C17" s="62">
        <f>SUM(D17+E17)</f>
        <v>410</v>
      </c>
      <c r="D17" s="73">
        <v>201</v>
      </c>
      <c r="E17" s="73">
        <v>209</v>
      </c>
      <c r="F17" s="73">
        <v>211</v>
      </c>
      <c r="G17" s="73">
        <v>199</v>
      </c>
      <c r="H17" s="73">
        <v>16</v>
      </c>
      <c r="I17" s="73">
        <v>2</v>
      </c>
      <c r="J17" s="73">
        <v>0</v>
      </c>
      <c r="K17" s="74">
        <v>0</v>
      </c>
      <c r="L17" s="48"/>
    </row>
    <row r="18" spans="1:11" ht="21.75" customHeight="1" thickBot="1">
      <c r="A18" s="35" t="s">
        <v>27</v>
      </c>
      <c r="B18" s="63">
        <f>SUM(C18,H18,I18,J18,K18)</f>
        <v>383</v>
      </c>
      <c r="C18" s="63">
        <f>SUM(D18+E18)</f>
        <v>339</v>
      </c>
      <c r="D18" s="75">
        <v>167</v>
      </c>
      <c r="E18" s="75">
        <v>172</v>
      </c>
      <c r="F18" s="75">
        <v>194</v>
      </c>
      <c r="G18" s="75">
        <v>145</v>
      </c>
      <c r="H18" s="75">
        <v>44</v>
      </c>
      <c r="I18" s="75">
        <v>0</v>
      </c>
      <c r="J18" s="75">
        <v>0</v>
      </c>
      <c r="K18" s="7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7.25" customHeight="1" thickBot="1">
      <c r="A22" s="5"/>
      <c r="B22" s="5"/>
      <c r="C22" s="5"/>
      <c r="D22" s="5"/>
      <c r="E22" s="5"/>
      <c r="F22" s="5"/>
      <c r="G22" s="95" t="s">
        <v>71</v>
      </c>
      <c r="H22" s="95"/>
      <c r="I22" s="95"/>
      <c r="J22" s="95"/>
      <c r="K22" s="95"/>
    </row>
    <row r="23" spans="1:11" ht="30" customHeight="1">
      <c r="A23" s="97" t="s">
        <v>28</v>
      </c>
      <c r="B23" s="99" t="s">
        <v>29</v>
      </c>
      <c r="C23" s="99" t="s">
        <v>30</v>
      </c>
      <c r="D23" s="99"/>
      <c r="E23" s="99"/>
      <c r="F23" s="99"/>
      <c r="G23" s="99"/>
      <c r="H23" s="99"/>
      <c r="I23" s="99"/>
      <c r="J23" s="99"/>
      <c r="K23" s="101"/>
    </row>
    <row r="24" spans="1:11" ht="30" customHeight="1" thickBot="1">
      <c r="A24" s="98"/>
      <c r="B24" s="100"/>
      <c r="C24" s="102" t="s">
        <v>31</v>
      </c>
      <c r="D24" s="103"/>
      <c r="E24" s="103"/>
      <c r="F24" s="103"/>
      <c r="G24" s="103"/>
      <c r="H24" s="103"/>
      <c r="I24" s="103"/>
      <c r="J24" s="103"/>
      <c r="K24" s="36" t="s">
        <v>32</v>
      </c>
    </row>
    <row r="25" spans="1:19" ht="30" customHeight="1" thickTop="1">
      <c r="A25" s="98"/>
      <c r="B25" s="10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9"/>
    </row>
    <row r="26" spans="1:14" ht="30" customHeight="1">
      <c r="A26" s="38" t="s">
        <v>40</v>
      </c>
      <c r="B26" s="9">
        <f>SUM(B27:B28)</f>
        <v>40092</v>
      </c>
      <c r="C26" s="13">
        <f>SUM(C27+C28)</f>
        <v>5134</v>
      </c>
      <c r="D26" s="46">
        <f>SUM(D27:D28)</f>
        <v>22373</v>
      </c>
      <c r="E26" s="9">
        <f>SUM(E27+E28)</f>
        <v>380</v>
      </c>
      <c r="F26" s="9">
        <f aca="true" t="shared" si="1" ref="F26:K26">SUM(F27+F28)</f>
        <v>3225</v>
      </c>
      <c r="G26" s="9">
        <f t="shared" si="1"/>
        <v>3042</v>
      </c>
      <c r="H26" s="9">
        <f t="shared" si="1"/>
        <v>5064</v>
      </c>
      <c r="I26" s="9">
        <f t="shared" si="1"/>
        <v>7113</v>
      </c>
      <c r="J26" s="13">
        <f t="shared" si="1"/>
        <v>3549</v>
      </c>
      <c r="K26" s="47">
        <f t="shared" si="1"/>
        <v>12585</v>
      </c>
      <c r="N26" s="24"/>
    </row>
    <row r="27" spans="1:14" ht="30" customHeight="1">
      <c r="A27" s="39" t="s">
        <v>41</v>
      </c>
      <c r="B27" s="8">
        <f>SUM(C27:D27,K27)</f>
        <v>19177</v>
      </c>
      <c r="C27" s="77">
        <v>2639</v>
      </c>
      <c r="D27" s="14">
        <f>SUM(E27:J27)</f>
        <v>11803</v>
      </c>
      <c r="E27" s="77">
        <v>189</v>
      </c>
      <c r="F27" s="77">
        <v>1809</v>
      </c>
      <c r="G27" s="77">
        <v>1561</v>
      </c>
      <c r="H27" s="77">
        <v>2768</v>
      </c>
      <c r="I27" s="77">
        <v>3743</v>
      </c>
      <c r="J27" s="79">
        <v>1733</v>
      </c>
      <c r="K27" s="51">
        <v>4735</v>
      </c>
      <c r="L27" s="50"/>
      <c r="N27" s="24"/>
    </row>
    <row r="28" spans="1:14" ht="30" customHeight="1" thickBot="1">
      <c r="A28" s="40" t="s">
        <v>42</v>
      </c>
      <c r="B28" s="41">
        <f>SUM(C28:D28,K28)</f>
        <v>20915</v>
      </c>
      <c r="C28" s="78">
        <v>2495</v>
      </c>
      <c r="D28" s="42">
        <f>SUM(E28:J28)</f>
        <v>10570</v>
      </c>
      <c r="E28" s="78">
        <v>191</v>
      </c>
      <c r="F28" s="78">
        <v>1416</v>
      </c>
      <c r="G28" s="78">
        <v>1481</v>
      </c>
      <c r="H28" s="78">
        <v>2296</v>
      </c>
      <c r="I28" s="78">
        <v>3370</v>
      </c>
      <c r="J28" s="80">
        <v>1816</v>
      </c>
      <c r="K28" s="52">
        <v>7850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  <ignoredErrors>
    <ignoredError sqref="C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2018-08-13T07:42:06Z</cp:lastPrinted>
  <dcterms:created xsi:type="dcterms:W3CDTF">2001-04-10T00:32:56Z</dcterms:created>
  <dcterms:modified xsi:type="dcterms:W3CDTF">2018-08-13T07:57:15Z</dcterms:modified>
  <cp:category/>
  <cp:version/>
  <cp:contentType/>
  <cp:contentStatus/>
</cp:coreProperties>
</file>